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ott.reaugh\Desktop\"/>
    </mc:Choice>
  </mc:AlternateContent>
  <xr:revisionPtr revIDLastSave="0" documentId="13_ncr:1_{85863158-1C9E-4019-80E3-F9D63F34C8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oring" sheetId="1" r:id="rId1"/>
    <sheet name="Sorted by Score Scoring" sheetId="4" r:id="rId2"/>
    <sheet name="Qualified" sheetId="2" r:id="rId3"/>
    <sheet name="Groups" sheetId="3" r:id="rId4"/>
    <sheet name="Marker cards" sheetId="5" r:id="rId5"/>
    <sheet name="Sheet2" sheetId="6" r:id="rId6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4" l="1"/>
  <c r="Z41" i="1"/>
  <c r="Z40" i="1"/>
  <c r="Z34" i="1"/>
  <c r="Z29" i="1"/>
  <c r="Z28" i="1"/>
  <c r="Z22" i="1"/>
  <c r="Z16" i="1"/>
  <c r="Z4" i="1"/>
  <c r="AV34" i="5" l="1"/>
  <c r="AL34" i="5"/>
  <c r="X34" i="5"/>
  <c r="N34" i="5"/>
  <c r="C34" i="5"/>
  <c r="BD1" i="5"/>
  <c r="AS1" i="5"/>
  <c r="AI1" i="5"/>
  <c r="X1" i="5"/>
  <c r="N1" i="5"/>
  <c r="C1" i="5"/>
  <c r="AX35" i="5"/>
  <c r="AV35" i="5"/>
  <c r="AT35" i="5"/>
  <c r="AN35" i="5"/>
  <c r="AL35" i="5"/>
  <c r="AJ35" i="5"/>
  <c r="AE35" i="5"/>
  <c r="AC35" i="5"/>
  <c r="AA35" i="5"/>
  <c r="Y35" i="5"/>
  <c r="U35" i="5"/>
  <c r="S35" i="5"/>
  <c r="Q35" i="5"/>
  <c r="O35" i="5"/>
  <c r="J35" i="5"/>
  <c r="H35" i="5"/>
  <c r="F35" i="5"/>
  <c r="D35" i="5"/>
  <c r="BK2" i="5"/>
  <c r="BI2" i="5"/>
  <c r="BG2" i="5"/>
  <c r="BE2" i="5"/>
  <c r="AZ2" i="5"/>
  <c r="AX2" i="5"/>
  <c r="AV2" i="5"/>
  <c r="AT2" i="5"/>
  <c r="AP2" i="5"/>
  <c r="AN2" i="5"/>
  <c r="AL2" i="5"/>
  <c r="AJ2" i="5"/>
  <c r="AE2" i="5"/>
  <c r="AC2" i="5"/>
  <c r="AA2" i="5"/>
  <c r="Y2" i="5"/>
  <c r="U2" i="5"/>
  <c r="S2" i="5"/>
  <c r="Q2" i="5"/>
  <c r="J2" i="5"/>
  <c r="H2" i="5"/>
  <c r="F2" i="5"/>
  <c r="O2" i="5"/>
  <c r="D2" i="5"/>
  <c r="M22" i="5" l="1"/>
  <c r="BC12" i="5"/>
  <c r="B22" i="5"/>
  <c r="BC22" i="5" s="1"/>
  <c r="B12" i="5"/>
  <c r="AR12" i="5" s="1"/>
  <c r="B45" i="5" l="1"/>
  <c r="AH12" i="5"/>
  <c r="M12" i="5"/>
  <c r="W12" i="5"/>
  <c r="W22" i="5"/>
  <c r="B23" i="5"/>
  <c r="AH22" i="5"/>
  <c r="AR22" i="5"/>
  <c r="B55" i="5"/>
  <c r="AQ34" i="5"/>
  <c r="AG34" i="5"/>
  <c r="G35" i="3"/>
  <c r="AW35" i="5" s="1"/>
  <c r="G34" i="3"/>
  <c r="AU35" i="5" s="1"/>
  <c r="G33" i="3"/>
  <c r="AS35" i="5" s="1"/>
  <c r="G30" i="3"/>
  <c r="AM35" i="5" s="1"/>
  <c r="G29" i="3"/>
  <c r="AK35" i="5" s="1"/>
  <c r="G28" i="3"/>
  <c r="AI35" i="5" s="1"/>
  <c r="G25" i="3"/>
  <c r="AD35" i="5" s="1"/>
  <c r="G24" i="3"/>
  <c r="AB35" i="5" s="1"/>
  <c r="G23" i="3"/>
  <c r="Z35" i="5" s="1"/>
  <c r="G22" i="3"/>
  <c r="X35" i="5" s="1"/>
  <c r="G19" i="3"/>
  <c r="T35" i="5" s="1"/>
  <c r="G18" i="3"/>
  <c r="R35" i="5" s="1"/>
  <c r="G17" i="3"/>
  <c r="P35" i="5" s="1"/>
  <c r="G16" i="3"/>
  <c r="N35" i="5" s="1"/>
  <c r="G13" i="3"/>
  <c r="I35" i="5" s="1"/>
  <c r="G12" i="3"/>
  <c r="G35" i="5" s="1"/>
  <c r="G11" i="3"/>
  <c r="E35" i="5" s="1"/>
  <c r="G10" i="3"/>
  <c r="C35" i="5" s="1"/>
  <c r="G7" i="3"/>
  <c r="BJ2" i="5" s="1"/>
  <c r="G6" i="3"/>
  <c r="BH2" i="5" s="1"/>
  <c r="G5" i="3"/>
  <c r="BF2" i="5" s="1"/>
  <c r="G4" i="3"/>
  <c r="BD2" i="5" s="1"/>
  <c r="B31" i="3"/>
  <c r="AY2" i="5" s="1"/>
  <c r="B30" i="3"/>
  <c r="AW2" i="5" s="1"/>
  <c r="B29" i="3"/>
  <c r="AU2" i="5" s="1"/>
  <c r="B28" i="3"/>
  <c r="AS2" i="5" s="1"/>
  <c r="B25" i="3"/>
  <c r="AO2" i="5" s="1"/>
  <c r="B24" i="3"/>
  <c r="AM2" i="5" s="1"/>
  <c r="B23" i="3"/>
  <c r="AK2" i="5" s="1"/>
  <c r="B22" i="3"/>
  <c r="AI2" i="5" s="1"/>
  <c r="B19" i="3"/>
  <c r="AD2" i="5" s="1"/>
  <c r="B18" i="3"/>
  <c r="AB2" i="5" s="1"/>
  <c r="B17" i="3"/>
  <c r="Z2" i="5" s="1"/>
  <c r="B16" i="3"/>
  <c r="X2" i="5" s="1"/>
  <c r="B13" i="3"/>
  <c r="T2" i="5" s="1"/>
  <c r="B12" i="3"/>
  <c r="R2" i="5" s="1"/>
  <c r="B11" i="3"/>
  <c r="P2" i="5" s="1"/>
  <c r="B10" i="3"/>
  <c r="N2" i="5" s="1"/>
  <c r="B7" i="3"/>
  <c r="I2" i="5" s="1"/>
  <c r="B6" i="3"/>
  <c r="G2" i="5" s="1"/>
  <c r="B5" i="3"/>
  <c r="E2" i="5" s="1"/>
  <c r="B4" i="3"/>
  <c r="C2" i="5" s="1"/>
  <c r="B13" i="4"/>
  <c r="BC45" i="5" l="1"/>
  <c r="AR45" i="5"/>
  <c r="AH45" i="5"/>
  <c r="W45" i="5"/>
  <c r="M45" i="5"/>
  <c r="BC55" i="5"/>
  <c r="AR55" i="5"/>
  <c r="AH55" i="5"/>
  <c r="W55" i="5"/>
  <c r="M55" i="5"/>
  <c r="W23" i="5"/>
  <c r="M23" i="5"/>
  <c r="B56" i="5"/>
  <c r="BC23" i="5"/>
  <c r="AR23" i="5"/>
  <c r="AH23" i="5"/>
  <c r="T39" i="4"/>
  <c r="U39" i="4"/>
  <c r="V39" i="4"/>
  <c r="S21" i="4"/>
  <c r="X44" i="1"/>
  <c r="N35" i="1"/>
  <c r="X33" i="4"/>
  <c r="X22" i="4"/>
  <c r="X38" i="4"/>
  <c r="X21" i="4"/>
  <c r="X27" i="4"/>
  <c r="W33" i="4"/>
  <c r="W22" i="4"/>
  <c r="W38" i="4"/>
  <c r="W21" i="4"/>
  <c r="W27" i="4"/>
  <c r="V33" i="4"/>
  <c r="V22" i="4"/>
  <c r="V38" i="4"/>
  <c r="V21" i="4"/>
  <c r="V27" i="4"/>
  <c r="U27" i="4"/>
  <c r="T27" i="4"/>
  <c r="U33" i="4"/>
  <c r="U22" i="4"/>
  <c r="U38" i="4"/>
  <c r="U21" i="4"/>
  <c r="T33" i="4"/>
  <c r="T22" i="4"/>
  <c r="T38" i="4"/>
  <c r="T21" i="4"/>
  <c r="S33" i="4"/>
  <c r="S22" i="4"/>
  <c r="S38" i="4"/>
  <c r="S27" i="4"/>
  <c r="R33" i="4"/>
  <c r="R22" i="4"/>
  <c r="R38" i="4"/>
  <c r="R21" i="4"/>
  <c r="R27" i="4"/>
  <c r="Q33" i="4"/>
  <c r="Q22" i="4"/>
  <c r="Q38" i="4"/>
  <c r="Q21" i="4"/>
  <c r="Q27" i="4"/>
  <c r="P33" i="4"/>
  <c r="P22" i="4"/>
  <c r="P38" i="4"/>
  <c r="P21" i="4"/>
  <c r="P27" i="4"/>
  <c r="Q4" i="4"/>
  <c r="R4" i="4"/>
  <c r="S4" i="4"/>
  <c r="T4" i="4"/>
  <c r="U4" i="4"/>
  <c r="V4" i="4"/>
  <c r="W4" i="4"/>
  <c r="X4" i="4"/>
  <c r="P4" i="4"/>
  <c r="N33" i="4"/>
  <c r="N22" i="4"/>
  <c r="N38" i="4"/>
  <c r="N21" i="4"/>
  <c r="N27" i="4"/>
  <c r="M33" i="4"/>
  <c r="M22" i="4"/>
  <c r="M38" i="4"/>
  <c r="M21" i="4"/>
  <c r="M27" i="4"/>
  <c r="L33" i="4"/>
  <c r="L22" i="4"/>
  <c r="L38" i="4"/>
  <c r="L21" i="4"/>
  <c r="L27" i="4"/>
  <c r="K33" i="4"/>
  <c r="K22" i="4"/>
  <c r="K38" i="4"/>
  <c r="K21" i="4"/>
  <c r="K27" i="4"/>
  <c r="J33" i="4"/>
  <c r="J22" i="4"/>
  <c r="J38" i="4"/>
  <c r="J21" i="4"/>
  <c r="J27" i="4"/>
  <c r="I33" i="4"/>
  <c r="I22" i="4"/>
  <c r="I38" i="4"/>
  <c r="I21" i="4"/>
  <c r="I27" i="4"/>
  <c r="H33" i="4"/>
  <c r="H22" i="4"/>
  <c r="H38" i="4"/>
  <c r="H21" i="4"/>
  <c r="H27" i="4"/>
  <c r="G33" i="4"/>
  <c r="G22" i="4"/>
  <c r="G38" i="4"/>
  <c r="G21" i="4"/>
  <c r="G27" i="4"/>
  <c r="F33" i="4"/>
  <c r="F22" i="4"/>
  <c r="F38" i="4"/>
  <c r="F21" i="4"/>
  <c r="F27" i="4"/>
  <c r="G4" i="4"/>
  <c r="H4" i="4"/>
  <c r="I4" i="4"/>
  <c r="J4" i="4"/>
  <c r="K4" i="4"/>
  <c r="L4" i="4"/>
  <c r="M4" i="4"/>
  <c r="N4" i="4"/>
  <c r="F4" i="4"/>
  <c r="D27" i="4"/>
  <c r="D21" i="4"/>
  <c r="D38" i="4"/>
  <c r="D22" i="4"/>
  <c r="D33" i="4"/>
  <c r="D4" i="4"/>
  <c r="B27" i="4"/>
  <c r="B21" i="4"/>
  <c r="B38" i="4"/>
  <c r="B22" i="4"/>
  <c r="B33" i="4"/>
  <c r="B4" i="4"/>
  <c r="X45" i="1"/>
  <c r="N45" i="1"/>
  <c r="N44" i="1"/>
  <c r="X43" i="1"/>
  <c r="N43" i="1"/>
  <c r="X42" i="1"/>
  <c r="N42" i="1"/>
  <c r="X41" i="1"/>
  <c r="N41" i="1"/>
  <c r="X40" i="1"/>
  <c r="N40" i="1"/>
  <c r="D25" i="4"/>
  <c r="D11" i="4"/>
  <c r="D14" i="4"/>
  <c r="D34" i="4"/>
  <c r="D24" i="4"/>
  <c r="D13" i="4"/>
  <c r="X32" i="4"/>
  <c r="W32" i="4"/>
  <c r="V32" i="4"/>
  <c r="U32" i="4"/>
  <c r="T32" i="4"/>
  <c r="S32" i="4"/>
  <c r="R32" i="4"/>
  <c r="Q32" i="4"/>
  <c r="P32" i="4"/>
  <c r="N32" i="4"/>
  <c r="M32" i="4"/>
  <c r="L32" i="4"/>
  <c r="K32" i="4"/>
  <c r="J32" i="4"/>
  <c r="I32" i="4"/>
  <c r="H32" i="4"/>
  <c r="G32" i="4"/>
  <c r="F32" i="4"/>
  <c r="D32" i="4"/>
  <c r="X29" i="4"/>
  <c r="W29" i="4"/>
  <c r="V29" i="4"/>
  <c r="U29" i="4"/>
  <c r="T29" i="4"/>
  <c r="S29" i="4"/>
  <c r="R29" i="4"/>
  <c r="Q29" i="4"/>
  <c r="P29" i="4"/>
  <c r="N29" i="4"/>
  <c r="M29" i="4"/>
  <c r="L29" i="4"/>
  <c r="K29" i="4"/>
  <c r="J29" i="4"/>
  <c r="I29" i="4"/>
  <c r="H29" i="4"/>
  <c r="G29" i="4"/>
  <c r="F29" i="4"/>
  <c r="D29" i="4"/>
  <c r="X31" i="4"/>
  <c r="W31" i="4"/>
  <c r="V31" i="4"/>
  <c r="U31" i="4"/>
  <c r="T31" i="4"/>
  <c r="S31" i="4"/>
  <c r="R31" i="4"/>
  <c r="Q31" i="4"/>
  <c r="P31" i="4"/>
  <c r="N31" i="4"/>
  <c r="M31" i="4"/>
  <c r="L31" i="4"/>
  <c r="K31" i="4"/>
  <c r="J31" i="4"/>
  <c r="I31" i="4"/>
  <c r="H31" i="4"/>
  <c r="G31" i="4"/>
  <c r="F31" i="4"/>
  <c r="D31" i="4"/>
  <c r="X8" i="4"/>
  <c r="W8" i="4"/>
  <c r="V8" i="4"/>
  <c r="U8" i="4"/>
  <c r="T8" i="4"/>
  <c r="S8" i="4"/>
  <c r="R8" i="4"/>
  <c r="Q8" i="4"/>
  <c r="P8" i="4"/>
  <c r="N8" i="4"/>
  <c r="M8" i="4"/>
  <c r="L8" i="4"/>
  <c r="K8" i="4"/>
  <c r="J8" i="4"/>
  <c r="I8" i="4"/>
  <c r="H8" i="4"/>
  <c r="G8" i="4"/>
  <c r="F8" i="4"/>
  <c r="D8" i="4"/>
  <c r="X10" i="4"/>
  <c r="W10" i="4"/>
  <c r="V10" i="4"/>
  <c r="U10" i="4"/>
  <c r="T10" i="4"/>
  <c r="S10" i="4"/>
  <c r="R10" i="4"/>
  <c r="Q10" i="4"/>
  <c r="P10" i="4"/>
  <c r="N10" i="4"/>
  <c r="M10" i="4"/>
  <c r="L10" i="4"/>
  <c r="K10" i="4"/>
  <c r="J10" i="4"/>
  <c r="I10" i="4"/>
  <c r="H10" i="4"/>
  <c r="G10" i="4"/>
  <c r="F10" i="4"/>
  <c r="D10" i="4"/>
  <c r="X5" i="4"/>
  <c r="W5" i="4"/>
  <c r="V5" i="4"/>
  <c r="U5" i="4"/>
  <c r="T5" i="4"/>
  <c r="S5" i="4"/>
  <c r="R5" i="4"/>
  <c r="Q5" i="4"/>
  <c r="P5" i="4"/>
  <c r="N5" i="4"/>
  <c r="M5" i="4"/>
  <c r="L5" i="4"/>
  <c r="K5" i="4"/>
  <c r="J5" i="4"/>
  <c r="I5" i="4"/>
  <c r="H5" i="4"/>
  <c r="G5" i="4"/>
  <c r="F5" i="4"/>
  <c r="D5" i="4"/>
  <c r="V34" i="5"/>
  <c r="L34" i="5"/>
  <c r="A34" i="5"/>
  <c r="BB1" i="5"/>
  <c r="AQ1" i="5"/>
  <c r="AG1" i="5"/>
  <c r="V1" i="5"/>
  <c r="L1" i="5"/>
  <c r="A1" i="5"/>
  <c r="C32" i="4"/>
  <c r="C29" i="4"/>
  <c r="C31" i="4"/>
  <c r="B32" i="4"/>
  <c r="B29" i="4"/>
  <c r="B31" i="4"/>
  <c r="B8" i="4"/>
  <c r="C8" i="4"/>
  <c r="C10" i="4"/>
  <c r="B10" i="4"/>
  <c r="C5" i="4"/>
  <c r="B5" i="4"/>
  <c r="X39" i="1"/>
  <c r="N39" i="1"/>
  <c r="X38" i="1"/>
  <c r="N38" i="1"/>
  <c r="X37" i="1"/>
  <c r="N37" i="1"/>
  <c r="X36" i="1"/>
  <c r="N36" i="1"/>
  <c r="X35" i="1"/>
  <c r="X34" i="1"/>
  <c r="N34" i="1"/>
  <c r="L19" i="4"/>
  <c r="X26" i="4"/>
  <c r="X35" i="4"/>
  <c r="X41" i="4"/>
  <c r="X15" i="4"/>
  <c r="X36" i="4"/>
  <c r="X18" i="4"/>
  <c r="X28" i="4"/>
  <c r="X7" i="4"/>
  <c r="X12" i="4"/>
  <c r="X37" i="4"/>
  <c r="X44" i="4"/>
  <c r="X16" i="4"/>
  <c r="X17" i="4"/>
  <c r="X43" i="4"/>
  <c r="X30" i="4"/>
  <c r="X40" i="4"/>
  <c r="X42" i="4"/>
  <c r="X13" i="4"/>
  <c r="X14" i="4"/>
  <c r="X24" i="4"/>
  <c r="X34" i="4"/>
  <c r="X25" i="4"/>
  <c r="X11" i="4"/>
  <c r="W26" i="4"/>
  <c r="W35" i="4"/>
  <c r="W41" i="4"/>
  <c r="W15" i="4"/>
  <c r="W36" i="4"/>
  <c r="W18" i="4"/>
  <c r="W28" i="4"/>
  <c r="W7" i="4"/>
  <c r="W12" i="4"/>
  <c r="W37" i="4"/>
  <c r="W44" i="4"/>
  <c r="W16" i="4"/>
  <c r="W17" i="4"/>
  <c r="W43" i="4"/>
  <c r="W30" i="4"/>
  <c r="W40" i="4"/>
  <c r="W42" i="4"/>
  <c r="W13" i="4"/>
  <c r="W14" i="4"/>
  <c r="W24" i="4"/>
  <c r="W34" i="4"/>
  <c r="W25" i="4"/>
  <c r="W11" i="4"/>
  <c r="V26" i="4"/>
  <c r="V35" i="4"/>
  <c r="V41" i="4"/>
  <c r="V15" i="4"/>
  <c r="V36" i="4"/>
  <c r="V18" i="4"/>
  <c r="V28" i="4"/>
  <c r="V7" i="4"/>
  <c r="V12" i="4"/>
  <c r="V37" i="4"/>
  <c r="V44" i="4"/>
  <c r="V16" i="4"/>
  <c r="V17" i="4"/>
  <c r="V43" i="4"/>
  <c r="V30" i="4"/>
  <c r="V40" i="4"/>
  <c r="V42" i="4"/>
  <c r="V13" i="4"/>
  <c r="V14" i="4"/>
  <c r="V24" i="4"/>
  <c r="V34" i="4"/>
  <c r="V25" i="4"/>
  <c r="V11" i="4"/>
  <c r="U26" i="4"/>
  <c r="U35" i="4"/>
  <c r="U41" i="4"/>
  <c r="U15" i="4"/>
  <c r="U36" i="4"/>
  <c r="U18" i="4"/>
  <c r="U28" i="4"/>
  <c r="U7" i="4"/>
  <c r="U12" i="4"/>
  <c r="U37" i="4"/>
  <c r="U44" i="4"/>
  <c r="U16" i="4"/>
  <c r="U17" i="4"/>
  <c r="U43" i="4"/>
  <c r="U30" i="4"/>
  <c r="U40" i="4"/>
  <c r="U42" i="4"/>
  <c r="U13" i="4"/>
  <c r="U14" i="4"/>
  <c r="U24" i="4"/>
  <c r="U34" i="4"/>
  <c r="U25" i="4"/>
  <c r="U11" i="4"/>
  <c r="T26" i="4"/>
  <c r="T35" i="4"/>
  <c r="T41" i="4"/>
  <c r="T15" i="4"/>
  <c r="T36" i="4"/>
  <c r="T18" i="4"/>
  <c r="T28" i="4"/>
  <c r="T7" i="4"/>
  <c r="T12" i="4"/>
  <c r="T37" i="4"/>
  <c r="T44" i="4"/>
  <c r="T16" i="4"/>
  <c r="T17" i="4"/>
  <c r="T43" i="4"/>
  <c r="T30" i="4"/>
  <c r="T40" i="4"/>
  <c r="T42" i="4"/>
  <c r="T13" i="4"/>
  <c r="T14" i="4"/>
  <c r="T24" i="4"/>
  <c r="T34" i="4"/>
  <c r="T25" i="4"/>
  <c r="T11" i="4"/>
  <c r="S26" i="4"/>
  <c r="S35" i="4"/>
  <c r="S41" i="4"/>
  <c r="S15" i="4"/>
  <c r="S36" i="4"/>
  <c r="S18" i="4"/>
  <c r="S28" i="4"/>
  <c r="S7" i="4"/>
  <c r="S12" i="4"/>
  <c r="S37" i="4"/>
  <c r="S44" i="4"/>
  <c r="S16" i="4"/>
  <c r="S17" i="4"/>
  <c r="S43" i="4"/>
  <c r="S30" i="4"/>
  <c r="S40" i="4"/>
  <c r="S42" i="4"/>
  <c r="S13" i="4"/>
  <c r="S14" i="4"/>
  <c r="S24" i="4"/>
  <c r="S34" i="4"/>
  <c r="S25" i="4"/>
  <c r="S11" i="4"/>
  <c r="R26" i="4"/>
  <c r="R35" i="4"/>
  <c r="R41" i="4"/>
  <c r="R15" i="4"/>
  <c r="R36" i="4"/>
  <c r="R18" i="4"/>
  <c r="R28" i="4"/>
  <c r="R7" i="4"/>
  <c r="R12" i="4"/>
  <c r="R37" i="4"/>
  <c r="R44" i="4"/>
  <c r="R16" i="4"/>
  <c r="R17" i="4"/>
  <c r="R43" i="4"/>
  <c r="R30" i="4"/>
  <c r="R40" i="4"/>
  <c r="R42" i="4"/>
  <c r="R13" i="4"/>
  <c r="R14" i="4"/>
  <c r="R24" i="4"/>
  <c r="R34" i="4"/>
  <c r="R25" i="4"/>
  <c r="R11" i="4"/>
  <c r="Q26" i="4"/>
  <c r="Q35" i="4"/>
  <c r="Q41" i="4"/>
  <c r="Q15" i="4"/>
  <c r="Q36" i="4"/>
  <c r="Q18" i="4"/>
  <c r="Q28" i="4"/>
  <c r="Q7" i="4"/>
  <c r="Q12" i="4"/>
  <c r="Q37" i="4"/>
  <c r="Q44" i="4"/>
  <c r="Q16" i="4"/>
  <c r="Q17" i="4"/>
  <c r="Q43" i="4"/>
  <c r="Q30" i="4"/>
  <c r="Q40" i="4"/>
  <c r="Q42" i="4"/>
  <c r="Q13" i="4"/>
  <c r="Q14" i="4"/>
  <c r="Q24" i="4"/>
  <c r="Q34" i="4"/>
  <c r="Q25" i="4"/>
  <c r="Q11" i="4"/>
  <c r="P26" i="4"/>
  <c r="P35" i="4"/>
  <c r="P41" i="4"/>
  <c r="P15" i="4"/>
  <c r="P36" i="4"/>
  <c r="P18" i="4"/>
  <c r="P28" i="4"/>
  <c r="P7" i="4"/>
  <c r="P12" i="4"/>
  <c r="P37" i="4"/>
  <c r="P44" i="4"/>
  <c r="P16" i="4"/>
  <c r="P17" i="4"/>
  <c r="P43" i="4"/>
  <c r="P30" i="4"/>
  <c r="P40" i="4"/>
  <c r="P42" i="4"/>
  <c r="P13" i="4"/>
  <c r="P14" i="4"/>
  <c r="P24" i="4"/>
  <c r="P34" i="4"/>
  <c r="P25" i="4"/>
  <c r="P11" i="4"/>
  <c r="Q20" i="4"/>
  <c r="R20" i="4"/>
  <c r="S20" i="4"/>
  <c r="T20" i="4"/>
  <c r="U20" i="4"/>
  <c r="V20" i="4"/>
  <c r="W20" i="4"/>
  <c r="X20" i="4"/>
  <c r="P20" i="4"/>
  <c r="N26" i="4"/>
  <c r="N35" i="4"/>
  <c r="N41" i="4"/>
  <c r="N15" i="4"/>
  <c r="N36" i="4"/>
  <c r="N18" i="4"/>
  <c r="N28" i="4"/>
  <c r="N7" i="4"/>
  <c r="N12" i="4"/>
  <c r="N37" i="4"/>
  <c r="N44" i="4"/>
  <c r="N16" i="4"/>
  <c r="N17" i="4"/>
  <c r="N43" i="4"/>
  <c r="N30" i="4"/>
  <c r="N40" i="4"/>
  <c r="N42" i="4"/>
  <c r="N13" i="4"/>
  <c r="N14" i="4"/>
  <c r="N24" i="4"/>
  <c r="N34" i="4"/>
  <c r="N25" i="4"/>
  <c r="N11" i="4"/>
  <c r="M26" i="4"/>
  <c r="M35" i="4"/>
  <c r="M41" i="4"/>
  <c r="M15" i="4"/>
  <c r="M36" i="4"/>
  <c r="M18" i="4"/>
  <c r="M28" i="4"/>
  <c r="M7" i="4"/>
  <c r="M12" i="4"/>
  <c r="M37" i="4"/>
  <c r="M44" i="4"/>
  <c r="M16" i="4"/>
  <c r="M17" i="4"/>
  <c r="M43" i="4"/>
  <c r="M30" i="4"/>
  <c r="M40" i="4"/>
  <c r="M42" i="4"/>
  <c r="M13" i="4"/>
  <c r="M14" i="4"/>
  <c r="M24" i="4"/>
  <c r="M34" i="4"/>
  <c r="M25" i="4"/>
  <c r="M11" i="4"/>
  <c r="L26" i="4"/>
  <c r="L35" i="4"/>
  <c r="L41" i="4"/>
  <c r="L15" i="4"/>
  <c r="L36" i="4"/>
  <c r="L18" i="4"/>
  <c r="L28" i="4"/>
  <c r="L7" i="4"/>
  <c r="L12" i="4"/>
  <c r="L37" i="4"/>
  <c r="L44" i="4"/>
  <c r="L16" i="4"/>
  <c r="L17" i="4"/>
  <c r="L43" i="4"/>
  <c r="L30" i="4"/>
  <c r="L40" i="4"/>
  <c r="L42" i="4"/>
  <c r="L13" i="4"/>
  <c r="L14" i="4"/>
  <c r="L24" i="4"/>
  <c r="L34" i="4"/>
  <c r="L25" i="4"/>
  <c r="L11" i="4"/>
  <c r="K26" i="4"/>
  <c r="K35" i="4"/>
  <c r="K41" i="4"/>
  <c r="K15" i="4"/>
  <c r="K36" i="4"/>
  <c r="K18" i="4"/>
  <c r="K28" i="4"/>
  <c r="K7" i="4"/>
  <c r="K12" i="4"/>
  <c r="K37" i="4"/>
  <c r="K44" i="4"/>
  <c r="K16" i="4"/>
  <c r="K17" i="4"/>
  <c r="K43" i="4"/>
  <c r="K30" i="4"/>
  <c r="K40" i="4"/>
  <c r="K42" i="4"/>
  <c r="K13" i="4"/>
  <c r="K14" i="4"/>
  <c r="K24" i="4"/>
  <c r="K34" i="4"/>
  <c r="K25" i="4"/>
  <c r="K11" i="4"/>
  <c r="J26" i="4"/>
  <c r="J35" i="4"/>
  <c r="J41" i="4"/>
  <c r="J15" i="4"/>
  <c r="J36" i="4"/>
  <c r="J18" i="4"/>
  <c r="J28" i="4"/>
  <c r="J7" i="4"/>
  <c r="J12" i="4"/>
  <c r="J37" i="4"/>
  <c r="J44" i="4"/>
  <c r="J16" i="4"/>
  <c r="J17" i="4"/>
  <c r="J43" i="4"/>
  <c r="J30" i="4"/>
  <c r="J40" i="4"/>
  <c r="J42" i="4"/>
  <c r="J13" i="4"/>
  <c r="J14" i="4"/>
  <c r="J24" i="4"/>
  <c r="J34" i="4"/>
  <c r="J25" i="4"/>
  <c r="J11" i="4"/>
  <c r="I26" i="4"/>
  <c r="I35" i="4"/>
  <c r="I41" i="4"/>
  <c r="I15" i="4"/>
  <c r="I36" i="4"/>
  <c r="I18" i="4"/>
  <c r="I28" i="4"/>
  <c r="I7" i="4"/>
  <c r="I12" i="4"/>
  <c r="I37" i="4"/>
  <c r="I44" i="4"/>
  <c r="I16" i="4"/>
  <c r="I17" i="4"/>
  <c r="I43" i="4"/>
  <c r="I30" i="4"/>
  <c r="I40" i="4"/>
  <c r="I42" i="4"/>
  <c r="I13" i="4"/>
  <c r="I14" i="4"/>
  <c r="I24" i="4"/>
  <c r="I34" i="4"/>
  <c r="I25" i="4"/>
  <c r="I11" i="4"/>
  <c r="H26" i="4"/>
  <c r="H35" i="4"/>
  <c r="H41" i="4"/>
  <c r="H15" i="4"/>
  <c r="H36" i="4"/>
  <c r="H18" i="4"/>
  <c r="H28" i="4"/>
  <c r="H7" i="4"/>
  <c r="H12" i="4"/>
  <c r="H37" i="4"/>
  <c r="H44" i="4"/>
  <c r="H16" i="4"/>
  <c r="H17" i="4"/>
  <c r="H43" i="4"/>
  <c r="H30" i="4"/>
  <c r="H40" i="4"/>
  <c r="H42" i="4"/>
  <c r="H13" i="4"/>
  <c r="H14" i="4"/>
  <c r="H24" i="4"/>
  <c r="H34" i="4"/>
  <c r="H25" i="4"/>
  <c r="H11" i="4"/>
  <c r="G26" i="4"/>
  <c r="G35" i="4"/>
  <c r="G41" i="4"/>
  <c r="G15" i="4"/>
  <c r="G36" i="4"/>
  <c r="G18" i="4"/>
  <c r="G28" i="4"/>
  <c r="G7" i="4"/>
  <c r="G12" i="4"/>
  <c r="G37" i="4"/>
  <c r="G44" i="4"/>
  <c r="G16" i="4"/>
  <c r="G17" i="4"/>
  <c r="G43" i="4"/>
  <c r="G30" i="4"/>
  <c r="G40" i="4"/>
  <c r="G42" i="4"/>
  <c r="G13" i="4"/>
  <c r="G14" i="4"/>
  <c r="G24" i="4"/>
  <c r="G34" i="4"/>
  <c r="G25" i="4"/>
  <c r="G11" i="4"/>
  <c r="F26" i="4"/>
  <c r="F35" i="4"/>
  <c r="F41" i="4"/>
  <c r="F15" i="4"/>
  <c r="F36" i="4"/>
  <c r="F18" i="4"/>
  <c r="F28" i="4"/>
  <c r="F7" i="4"/>
  <c r="F12" i="4"/>
  <c r="F37" i="4"/>
  <c r="F44" i="4"/>
  <c r="F16" i="4"/>
  <c r="F17" i="4"/>
  <c r="F43" i="4"/>
  <c r="F30" i="4"/>
  <c r="F40" i="4"/>
  <c r="F42" i="4"/>
  <c r="F13" i="4"/>
  <c r="F14" i="4"/>
  <c r="F24" i="4"/>
  <c r="F34" i="4"/>
  <c r="F25" i="4"/>
  <c r="F11" i="4"/>
  <c r="D26" i="4"/>
  <c r="D35" i="4"/>
  <c r="D41" i="4"/>
  <c r="D15" i="4"/>
  <c r="D36" i="4"/>
  <c r="D18" i="4"/>
  <c r="D28" i="4"/>
  <c r="D7" i="4"/>
  <c r="D12" i="4"/>
  <c r="D37" i="4"/>
  <c r="D44" i="4"/>
  <c r="D16" i="4"/>
  <c r="D17" i="4"/>
  <c r="D43" i="4"/>
  <c r="D30" i="4"/>
  <c r="D40" i="4"/>
  <c r="D42" i="4"/>
  <c r="C26" i="4"/>
  <c r="C35" i="4"/>
  <c r="C41" i="4"/>
  <c r="C15" i="4"/>
  <c r="C36" i="4"/>
  <c r="C18" i="4"/>
  <c r="C28" i="4"/>
  <c r="C7" i="4"/>
  <c r="C12" i="4"/>
  <c r="C37" i="4"/>
  <c r="C44" i="4"/>
  <c r="C16" i="4"/>
  <c r="C17" i="4"/>
  <c r="C43" i="4"/>
  <c r="C30" i="4"/>
  <c r="C40" i="4"/>
  <c r="C42" i="4"/>
  <c r="C13" i="4"/>
  <c r="C14" i="4"/>
  <c r="C24" i="4"/>
  <c r="C34" i="4"/>
  <c r="C25" i="4"/>
  <c r="C11" i="4"/>
  <c r="B26" i="4"/>
  <c r="B35" i="4"/>
  <c r="B41" i="4"/>
  <c r="B15" i="4"/>
  <c r="B36" i="4"/>
  <c r="B18" i="4"/>
  <c r="B28" i="4"/>
  <c r="B7" i="4"/>
  <c r="B12" i="4"/>
  <c r="B37" i="4"/>
  <c r="B44" i="4"/>
  <c r="B16" i="4"/>
  <c r="B17" i="4"/>
  <c r="B43" i="4"/>
  <c r="B30" i="4"/>
  <c r="B40" i="4"/>
  <c r="B42" i="4"/>
  <c r="B14" i="4"/>
  <c r="B24" i="4"/>
  <c r="B34" i="4"/>
  <c r="B25" i="4"/>
  <c r="G20" i="4"/>
  <c r="H20" i="4"/>
  <c r="I20" i="4"/>
  <c r="J20" i="4"/>
  <c r="K20" i="4"/>
  <c r="L20" i="4"/>
  <c r="M20" i="4"/>
  <c r="N20" i="4"/>
  <c r="F20" i="4"/>
  <c r="C20" i="4"/>
  <c r="D20" i="4"/>
  <c r="B20" i="4"/>
  <c r="X23" i="4"/>
  <c r="X39" i="4"/>
  <c r="X19" i="4"/>
  <c r="X45" i="4"/>
  <c r="W23" i="4"/>
  <c r="W39" i="4"/>
  <c r="W19" i="4"/>
  <c r="W45" i="4"/>
  <c r="V23" i="4"/>
  <c r="V19" i="4"/>
  <c r="V45" i="4"/>
  <c r="U23" i="4"/>
  <c r="U19" i="4"/>
  <c r="U45" i="4"/>
  <c r="T23" i="4"/>
  <c r="T19" i="4"/>
  <c r="T45" i="4"/>
  <c r="S23" i="4"/>
  <c r="S39" i="4"/>
  <c r="S19" i="4"/>
  <c r="S45" i="4"/>
  <c r="R23" i="4"/>
  <c r="R39" i="4"/>
  <c r="R19" i="4"/>
  <c r="R45" i="4"/>
  <c r="Q23" i="4"/>
  <c r="Q39" i="4"/>
  <c r="Q19" i="4"/>
  <c r="Q45" i="4"/>
  <c r="P45" i="4"/>
  <c r="P19" i="4"/>
  <c r="P39" i="4"/>
  <c r="P23" i="4"/>
  <c r="N39" i="4"/>
  <c r="N19" i="4"/>
  <c r="N45" i="4"/>
  <c r="N23" i="4"/>
  <c r="M23" i="4"/>
  <c r="M39" i="4"/>
  <c r="M19" i="4"/>
  <c r="M45" i="4"/>
  <c r="L23" i="4"/>
  <c r="L39" i="4"/>
  <c r="L45" i="4"/>
  <c r="K23" i="4"/>
  <c r="K39" i="4"/>
  <c r="K19" i="4"/>
  <c r="K45" i="4"/>
  <c r="J23" i="4"/>
  <c r="J39" i="4"/>
  <c r="J19" i="4"/>
  <c r="J45" i="4"/>
  <c r="I23" i="4"/>
  <c r="I39" i="4"/>
  <c r="I19" i="4"/>
  <c r="I45" i="4"/>
  <c r="H23" i="4"/>
  <c r="H39" i="4"/>
  <c r="H19" i="4"/>
  <c r="H45" i="4"/>
  <c r="G23" i="4"/>
  <c r="G39" i="4"/>
  <c r="G19" i="4"/>
  <c r="G45" i="4"/>
  <c r="F23" i="4"/>
  <c r="F39" i="4"/>
  <c r="F19" i="4"/>
  <c r="F45" i="4"/>
  <c r="D23" i="4"/>
  <c r="D39" i="4"/>
  <c r="D19" i="4"/>
  <c r="D45" i="4"/>
  <c r="C23" i="4"/>
  <c r="C39" i="4"/>
  <c r="C19" i="4"/>
  <c r="C45" i="4"/>
  <c r="B23" i="4"/>
  <c r="B39" i="4"/>
  <c r="B19" i="4"/>
  <c r="B45" i="4"/>
  <c r="Q6" i="4"/>
  <c r="R6" i="4"/>
  <c r="S6" i="4"/>
  <c r="T6" i="4"/>
  <c r="U6" i="4"/>
  <c r="V6" i="4"/>
  <c r="W6" i="4"/>
  <c r="X6" i="4"/>
  <c r="P6" i="4"/>
  <c r="G6" i="4"/>
  <c r="H6" i="4"/>
  <c r="I6" i="4"/>
  <c r="J6" i="4"/>
  <c r="K6" i="4"/>
  <c r="L6" i="4"/>
  <c r="M6" i="4"/>
  <c r="N6" i="4"/>
  <c r="F6" i="4"/>
  <c r="D6" i="4"/>
  <c r="C6" i="4"/>
  <c r="B6" i="4"/>
  <c r="Q9" i="4"/>
  <c r="R9" i="4"/>
  <c r="S9" i="4"/>
  <c r="T9" i="4"/>
  <c r="U9" i="4"/>
  <c r="V9" i="4"/>
  <c r="W9" i="4"/>
  <c r="X9" i="4"/>
  <c r="P9" i="4"/>
  <c r="G9" i="4"/>
  <c r="H9" i="4"/>
  <c r="I9" i="4"/>
  <c r="J9" i="4"/>
  <c r="K9" i="4"/>
  <c r="L9" i="4"/>
  <c r="M9" i="4"/>
  <c r="N9" i="4"/>
  <c r="F9" i="4"/>
  <c r="D9" i="4"/>
  <c r="C9" i="4"/>
  <c r="B9" i="4"/>
  <c r="BC56" i="5" l="1"/>
  <c r="AR56" i="5"/>
  <c r="AH56" i="5"/>
  <c r="W56" i="5"/>
  <c r="M56" i="5"/>
  <c r="Y44" i="1"/>
  <c r="Z44" i="1" s="1"/>
  <c r="Y38" i="4"/>
  <c r="Y43" i="1"/>
  <c r="Z43" i="1" s="1"/>
  <c r="O38" i="4"/>
  <c r="Y22" i="4"/>
  <c r="Y41" i="1"/>
  <c r="O4" i="4"/>
  <c r="Y4" i="4"/>
  <c r="Y21" i="4"/>
  <c r="Y33" i="4"/>
  <c r="Y27" i="4"/>
  <c r="O21" i="4"/>
  <c r="O22" i="4"/>
  <c r="O27" i="4"/>
  <c r="O33" i="4"/>
  <c r="Y36" i="1"/>
  <c r="Z36" i="1" s="1"/>
  <c r="Y40" i="1"/>
  <c r="Y42" i="1"/>
  <c r="Z42" i="1" s="1"/>
  <c r="Y45" i="1"/>
  <c r="Z45" i="1" s="1"/>
  <c r="Y39" i="1"/>
  <c r="Z39" i="1" s="1"/>
  <c r="Y38" i="1"/>
  <c r="Z38" i="1" s="1"/>
  <c r="Y37" i="1"/>
  <c r="Z37" i="1" s="1"/>
  <c r="Y35" i="1"/>
  <c r="Z35" i="1" s="1"/>
  <c r="Y34" i="1"/>
  <c r="O15" i="4"/>
  <c r="O19" i="4"/>
  <c r="Y39" i="4"/>
  <c r="O23" i="4"/>
  <c r="Y15" i="4"/>
  <c r="Y19" i="4"/>
  <c r="Y45" i="4"/>
  <c r="Y6" i="4"/>
  <c r="O6" i="4"/>
  <c r="Y20" i="4"/>
  <c r="O20" i="4"/>
  <c r="Y9" i="4"/>
  <c r="Y26" i="4"/>
  <c r="Y41" i="4"/>
  <c r="Y36" i="4"/>
  <c r="Y35" i="4"/>
  <c r="O36" i="4"/>
  <c r="O26" i="4"/>
  <c r="O41" i="4"/>
  <c r="O35" i="4"/>
  <c r="Y23" i="4"/>
  <c r="O39" i="4"/>
  <c r="O45" i="4"/>
  <c r="O9" i="4"/>
  <c r="Z21" i="4" l="1"/>
  <c r="Z38" i="4"/>
  <c r="Z22" i="4"/>
  <c r="Z4" i="4"/>
  <c r="Z45" i="4"/>
  <c r="Z33" i="4"/>
  <c r="Z27" i="4"/>
  <c r="Z39" i="4"/>
  <c r="Z35" i="4"/>
  <c r="Z9" i="4"/>
  <c r="Z15" i="4"/>
  <c r="Z19" i="4"/>
  <c r="Z23" i="4"/>
  <c r="Z6" i="4"/>
  <c r="Z20" i="4"/>
  <c r="Z26" i="4"/>
  <c r="Z41" i="4"/>
  <c r="Z36" i="4"/>
  <c r="AA27" i="4" l="1"/>
  <c r="AA21" i="4"/>
  <c r="AA38" i="4"/>
  <c r="AA36" i="4"/>
  <c r="AA35" i="4"/>
  <c r="O44" i="4"/>
  <c r="Y28" i="4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X4" i="1"/>
  <c r="N4" i="1"/>
  <c r="Y6" i="1" l="1"/>
  <c r="Z6" i="1" s="1"/>
  <c r="Y7" i="1"/>
  <c r="Z7" i="1" s="1"/>
  <c r="Y27" i="1"/>
  <c r="Z27" i="1" s="1"/>
  <c r="Y32" i="1"/>
  <c r="Z32" i="1" s="1"/>
  <c r="Y31" i="1"/>
  <c r="Z31" i="1" s="1"/>
  <c r="Y20" i="1"/>
  <c r="Z20" i="1" s="1"/>
  <c r="Y19" i="1"/>
  <c r="Z19" i="1" s="1"/>
  <c r="Y15" i="1"/>
  <c r="Z15" i="1" s="1"/>
  <c r="Y12" i="1"/>
  <c r="Z12" i="1" s="1"/>
  <c r="Y8" i="1"/>
  <c r="Z8" i="1" s="1"/>
  <c r="Y24" i="1"/>
  <c r="Z24" i="1" s="1"/>
  <c r="Y28" i="1"/>
  <c r="Y16" i="1"/>
  <c r="Y23" i="1"/>
  <c r="Z23" i="1" s="1"/>
  <c r="Y11" i="1"/>
  <c r="Z11" i="1" s="1"/>
  <c r="O5" i="4"/>
  <c r="O29" i="4"/>
  <c r="O11" i="4"/>
  <c r="Y5" i="4"/>
  <c r="Y44" i="4"/>
  <c r="Z44" i="4" s="1"/>
  <c r="AA26" i="4" s="1"/>
  <c r="Y11" i="4"/>
  <c r="Y34" i="4"/>
  <c r="O30" i="4"/>
  <c r="Y43" i="4"/>
  <c r="Y18" i="4"/>
  <c r="Y25" i="4"/>
  <c r="Y10" i="4"/>
  <c r="Y13" i="4"/>
  <c r="O42" i="4"/>
  <c r="O24" i="4"/>
  <c r="O16" i="4"/>
  <c r="O32" i="4"/>
  <c r="O25" i="4"/>
  <c r="O40" i="4"/>
  <c r="Y42" i="4"/>
  <c r="Y8" i="4"/>
  <c r="Y14" i="4"/>
  <c r="Y30" i="4"/>
  <c r="Y16" i="4"/>
  <c r="Y32" i="4"/>
  <c r="O43" i="4"/>
  <c r="O8" i="4"/>
  <c r="O31" i="4"/>
  <c r="O7" i="4"/>
  <c r="O14" i="4"/>
  <c r="O18" i="4"/>
  <c r="O10" i="4"/>
  <c r="O12" i="4"/>
  <c r="O28" i="4"/>
  <c r="Z28" i="4" s="1"/>
  <c r="O13" i="4"/>
  <c r="Y40" i="4"/>
  <c r="O37" i="4"/>
  <c r="Y37" i="4"/>
  <c r="O17" i="4"/>
  <c r="Y17" i="4"/>
  <c r="Y29" i="1"/>
  <c r="Y25" i="1"/>
  <c r="Z25" i="1" s="1"/>
  <c r="Y17" i="1"/>
  <c r="Z17" i="1" s="1"/>
  <c r="Y13" i="1"/>
  <c r="Z13" i="1" s="1"/>
  <c r="Y5" i="1"/>
  <c r="Z5" i="1" s="1"/>
  <c r="Y30" i="1"/>
  <c r="Z30" i="1" s="1"/>
  <c r="Y26" i="1"/>
  <c r="Z26" i="1" s="1"/>
  <c r="Y22" i="1"/>
  <c r="Y18" i="1"/>
  <c r="Z18" i="1" s="1"/>
  <c r="Y14" i="1"/>
  <c r="Z14" i="1" s="1"/>
  <c r="Y21" i="1"/>
  <c r="Z21" i="1" s="1"/>
  <c r="Y31" i="4"/>
  <c r="O34" i="4"/>
  <c r="Y29" i="4"/>
  <c r="Y12" i="4"/>
  <c r="Y24" i="4"/>
  <c r="Y9" i="1"/>
  <c r="Z9" i="1" s="1"/>
  <c r="Y7" i="4"/>
  <c r="Y10" i="1"/>
  <c r="Z10" i="1" s="1"/>
  <c r="Y33" i="1"/>
  <c r="Z33" i="1" s="1"/>
  <c r="Y4" i="1"/>
  <c r="AA44" i="4" l="1"/>
  <c r="Z5" i="4"/>
  <c r="Z43" i="4"/>
  <c r="Z42" i="4"/>
  <c r="AA45" i="4" s="1"/>
  <c r="Z10" i="4"/>
  <c r="Z18" i="4"/>
  <c r="Z32" i="4"/>
  <c r="AA39" i="4" s="1"/>
  <c r="Z14" i="4"/>
  <c r="Z30" i="4"/>
  <c r="AA41" i="4" s="1"/>
  <c r="Z40" i="4"/>
  <c r="AA15" i="4" s="1"/>
  <c r="Z13" i="4"/>
  <c r="AA13" i="4" s="1"/>
  <c r="Z8" i="4"/>
  <c r="Z25" i="4"/>
  <c r="Z17" i="4"/>
  <c r="AA22" i="4" s="1"/>
  <c r="Z12" i="4"/>
  <c r="Z29" i="4"/>
  <c r="Z11" i="4"/>
  <c r="Z31" i="4"/>
  <c r="Z7" i="4"/>
  <c r="Z34" i="4"/>
  <c r="AA34" i="4" s="1"/>
  <c r="Z16" i="4"/>
  <c r="Z24" i="4"/>
  <c r="AA9" i="4" s="1"/>
  <c r="Z37" i="4"/>
  <c r="AA19" i="4" s="1"/>
  <c r="AA25" i="4" l="1"/>
  <c r="AA10" i="4"/>
  <c r="D28" i="2"/>
  <c r="AA4" i="4"/>
  <c r="B28" i="2"/>
  <c r="AA6" i="4"/>
  <c r="E28" i="2"/>
  <c r="E29" i="2"/>
  <c r="D29" i="2"/>
  <c r="B29" i="2"/>
  <c r="C29" i="2"/>
  <c r="C9" i="2"/>
  <c r="B21" i="2"/>
  <c r="C21" i="2"/>
  <c r="D21" i="2"/>
  <c r="E21" i="2"/>
  <c r="D22" i="2"/>
  <c r="C22" i="2"/>
  <c r="B22" i="2"/>
  <c r="E22" i="2"/>
  <c r="C16" i="2"/>
  <c r="D16" i="2"/>
  <c r="B16" i="2"/>
  <c r="E16" i="2"/>
  <c r="C28" i="2"/>
  <c r="E41" i="2"/>
  <c r="D41" i="2"/>
  <c r="C41" i="2"/>
  <c r="B41" i="2"/>
  <c r="D20" i="2"/>
  <c r="B20" i="2"/>
  <c r="C20" i="2"/>
  <c r="E20" i="2"/>
  <c r="D9" i="2"/>
  <c r="B9" i="2"/>
  <c r="E9" i="2"/>
  <c r="C36" i="2"/>
  <c r="D36" i="2"/>
  <c r="E36" i="2"/>
  <c r="B36" i="2"/>
  <c r="B30" i="2"/>
  <c r="C30" i="2"/>
  <c r="E30" i="2"/>
  <c r="D30" i="2"/>
  <c r="B15" i="2"/>
  <c r="D15" i="2"/>
  <c r="C15" i="2"/>
  <c r="E15" i="2"/>
  <c r="D46" i="2"/>
  <c r="E46" i="2"/>
  <c r="B46" i="2"/>
  <c r="C46" i="2"/>
  <c r="E47" i="2"/>
  <c r="D47" i="2"/>
  <c r="C47" i="2"/>
  <c r="B47" i="2"/>
  <c r="E39" i="2"/>
  <c r="D39" i="2"/>
  <c r="C39" i="2"/>
  <c r="B39" i="2"/>
  <c r="E6" i="2"/>
  <c r="D6" i="2"/>
  <c r="C6" i="2"/>
  <c r="B6" i="2"/>
  <c r="D45" i="2"/>
  <c r="C45" i="2"/>
  <c r="E45" i="2"/>
  <c r="B45" i="2"/>
  <c r="C7" i="2"/>
  <c r="B7" i="2"/>
  <c r="E7" i="2"/>
  <c r="D7" i="2"/>
  <c r="E42" i="2"/>
  <c r="B42" i="2"/>
  <c r="C42" i="2"/>
  <c r="D42" i="2"/>
  <c r="B27" i="2"/>
  <c r="D27" i="2"/>
  <c r="C27" i="2"/>
  <c r="E27" i="2"/>
  <c r="C40" i="2"/>
  <c r="D40" i="2"/>
  <c r="E40" i="2"/>
  <c r="B40" i="2"/>
  <c r="AA32" i="4"/>
  <c r="F22" i="2" s="1"/>
  <c r="D44" i="2"/>
  <c r="E44" i="2"/>
  <c r="C44" i="2"/>
  <c r="B44" i="2"/>
  <c r="C32" i="2"/>
  <c r="E32" i="2"/>
  <c r="D32" i="2"/>
  <c r="B32" i="2"/>
  <c r="AA31" i="4"/>
  <c r="F6" i="2" s="1"/>
  <c r="B43" i="2"/>
  <c r="E43" i="2"/>
  <c r="C43" i="2"/>
  <c r="D43" i="2"/>
  <c r="B24" i="2"/>
  <c r="E24" i="2"/>
  <c r="D24" i="2"/>
  <c r="C24" i="2"/>
  <c r="D18" i="2"/>
  <c r="B18" i="2"/>
  <c r="C18" i="2"/>
  <c r="E18" i="2"/>
  <c r="B10" i="2"/>
  <c r="D10" i="2"/>
  <c r="E10" i="2"/>
  <c r="C10" i="2"/>
  <c r="D33" i="2"/>
  <c r="E33" i="2"/>
  <c r="B33" i="2"/>
  <c r="C33" i="2"/>
  <c r="B25" i="2"/>
  <c r="D25" i="2"/>
  <c r="E25" i="2"/>
  <c r="C25" i="2"/>
  <c r="D37" i="2"/>
  <c r="B37" i="2"/>
  <c r="E37" i="2"/>
  <c r="C37" i="2"/>
  <c r="E26" i="2"/>
  <c r="D26" i="2"/>
  <c r="C26" i="2"/>
  <c r="B26" i="2"/>
  <c r="E13" i="2"/>
  <c r="D13" i="2"/>
  <c r="C13" i="2"/>
  <c r="B13" i="2"/>
  <c r="E23" i="2"/>
  <c r="B23" i="2"/>
  <c r="D23" i="2"/>
  <c r="C23" i="2"/>
  <c r="C35" i="2"/>
  <c r="D35" i="2"/>
  <c r="E35" i="2"/>
  <c r="B35" i="2"/>
  <c r="D17" i="2"/>
  <c r="B17" i="2"/>
  <c r="C17" i="2"/>
  <c r="E17" i="2"/>
  <c r="AA30" i="4"/>
  <c r="D38" i="2"/>
  <c r="B38" i="2"/>
  <c r="E38" i="2"/>
  <c r="C38" i="2"/>
  <c r="E31" i="2"/>
  <c r="B31" i="2"/>
  <c r="C31" i="2"/>
  <c r="D31" i="2"/>
  <c r="B11" i="2"/>
  <c r="C11" i="2"/>
  <c r="D11" i="2"/>
  <c r="E11" i="2"/>
  <c r="E12" i="2"/>
  <c r="B12" i="2"/>
  <c r="D12" i="2"/>
  <c r="C12" i="2"/>
  <c r="E34" i="2"/>
  <c r="B34" i="2"/>
  <c r="C34" i="2"/>
  <c r="D34" i="2"/>
  <c r="E14" i="2"/>
  <c r="C14" i="2"/>
  <c r="B14" i="2"/>
  <c r="D14" i="2"/>
  <c r="D19" i="2"/>
  <c r="B19" i="2"/>
  <c r="E19" i="2"/>
  <c r="C19" i="2"/>
  <c r="D8" i="2"/>
  <c r="E8" i="2"/>
  <c r="C8" i="2"/>
  <c r="B8" i="2"/>
  <c r="AA5" i="4"/>
  <c r="AA33" i="4"/>
  <c r="AA42" i="4"/>
  <c r="AA28" i="4"/>
  <c r="AA18" i="4"/>
  <c r="AA43" i="4"/>
  <c r="AA17" i="4"/>
  <c r="AA8" i="4"/>
  <c r="AA20" i="4"/>
  <c r="AA7" i="4"/>
  <c r="AA14" i="4"/>
  <c r="AA16" i="4"/>
  <c r="AA23" i="4"/>
  <c r="AA40" i="4"/>
  <c r="F30" i="2" s="1"/>
  <c r="AA24" i="4"/>
  <c r="AA11" i="4"/>
  <c r="AA29" i="4"/>
  <c r="F32" i="2" s="1"/>
  <c r="AA37" i="4"/>
  <c r="AA12" i="4"/>
  <c r="F13" i="2" l="1"/>
  <c r="F14" i="2"/>
  <c r="F36" i="2"/>
  <c r="F47" i="2"/>
  <c r="F15" i="2"/>
  <c r="F17" i="2"/>
  <c r="F37" i="2"/>
  <c r="F18" i="2"/>
  <c r="F42" i="2"/>
  <c r="F29" i="2"/>
  <c r="F27" i="2"/>
  <c r="F19" i="2"/>
  <c r="F46" i="2"/>
  <c r="F25" i="2"/>
  <c r="F11" i="2"/>
  <c r="F21" i="2"/>
  <c r="F12" i="2"/>
  <c r="F7" i="2"/>
  <c r="F31" i="2"/>
  <c r="F28" i="2"/>
  <c r="F16" i="2"/>
  <c r="F10" i="2"/>
  <c r="F40" i="2"/>
  <c r="F45" i="2"/>
  <c r="F26" i="2"/>
  <c r="F35" i="2"/>
  <c r="F23" i="2"/>
  <c r="F41" i="2"/>
  <c r="F38" i="2"/>
  <c r="F44" i="2"/>
  <c r="F43" i="2"/>
  <c r="F20" i="2"/>
  <c r="F33" i="2"/>
  <c r="F39" i="2"/>
  <c r="F34" i="2"/>
  <c r="F24" i="2"/>
  <c r="F9" i="2"/>
  <c r="F8" i="2"/>
</calcChain>
</file>

<file path=xl/sharedStrings.xml><?xml version="1.0" encoding="utf-8"?>
<sst xmlns="http://schemas.openxmlformats.org/spreadsheetml/2006/main" count="231" uniqueCount="133">
  <si>
    <t>Name</t>
  </si>
  <si>
    <t>School</t>
  </si>
  <si>
    <t>Grade</t>
  </si>
  <si>
    <t>Out</t>
  </si>
  <si>
    <t>In</t>
  </si>
  <si>
    <t>Total</t>
  </si>
  <si>
    <t xml:space="preserve">Target Score </t>
  </si>
  <si>
    <t>Score</t>
  </si>
  <si>
    <t>Place</t>
  </si>
  <si>
    <t>Latrobe</t>
  </si>
  <si>
    <t>Neal Rushnock</t>
  </si>
  <si>
    <t>Section 1 , Division AAA</t>
  </si>
  <si>
    <t>Tot</t>
  </si>
  <si>
    <t>par</t>
  </si>
  <si>
    <t>Par</t>
  </si>
  <si>
    <t>To par</t>
  </si>
  <si>
    <t>To Par</t>
  </si>
  <si>
    <t>Indiana</t>
  </si>
  <si>
    <t>Hempfield</t>
  </si>
  <si>
    <t>Penn Trafford</t>
  </si>
  <si>
    <t>Norwin</t>
  </si>
  <si>
    <t>Latrobe 1</t>
  </si>
  <si>
    <t>Kiski 1</t>
  </si>
  <si>
    <t>Indiana 1</t>
  </si>
  <si>
    <t>PT 1</t>
  </si>
  <si>
    <t>Hemp 1</t>
  </si>
  <si>
    <t>Latrobe 2</t>
  </si>
  <si>
    <t>Kiski 2</t>
  </si>
  <si>
    <t>Indiana 2</t>
  </si>
  <si>
    <t>Armstorng 1</t>
  </si>
  <si>
    <t>PT 2</t>
  </si>
  <si>
    <t>Armstrong 2</t>
  </si>
  <si>
    <t>Norwin 2</t>
  </si>
  <si>
    <t>Hempfield 2</t>
  </si>
  <si>
    <t>Latrobe 3</t>
  </si>
  <si>
    <t>Kiski 3</t>
  </si>
  <si>
    <t>Indiana 3</t>
  </si>
  <si>
    <t>Armstrong 3</t>
  </si>
  <si>
    <t>PT 3</t>
  </si>
  <si>
    <t>Norwin 3</t>
  </si>
  <si>
    <t>Hempfield 3</t>
  </si>
  <si>
    <t>Latrobe 4</t>
  </si>
  <si>
    <t>Kiski 4</t>
  </si>
  <si>
    <t>Indiana 4</t>
  </si>
  <si>
    <t>Armstrong 4</t>
  </si>
  <si>
    <t>PT 4</t>
  </si>
  <si>
    <t>Norwin 4</t>
  </si>
  <si>
    <t>Hempfield 4</t>
  </si>
  <si>
    <t>Latrobe 5</t>
  </si>
  <si>
    <t>Kiski 5</t>
  </si>
  <si>
    <t>Indiana 5</t>
  </si>
  <si>
    <t>Armstrong 5</t>
  </si>
  <si>
    <t>PT 6</t>
  </si>
  <si>
    <t>PT 5</t>
  </si>
  <si>
    <t>Norwin 5</t>
  </si>
  <si>
    <t>Hempfield 5</t>
  </si>
  <si>
    <t>Latrobe 6</t>
  </si>
  <si>
    <t>Kiski 6</t>
  </si>
  <si>
    <t>Indiana 6</t>
  </si>
  <si>
    <t>Armstrong 6</t>
  </si>
  <si>
    <t>Hempfield 6</t>
  </si>
  <si>
    <t xml:space="preserve">Group #1 (1a) </t>
  </si>
  <si>
    <t xml:space="preserve">Group #2 (1b) </t>
  </si>
  <si>
    <t>Kiski</t>
  </si>
  <si>
    <t>Tom Wilkins</t>
  </si>
  <si>
    <t>Matt Reed</t>
  </si>
  <si>
    <t>Paige Burns</t>
  </si>
  <si>
    <t>Ron Prady</t>
  </si>
  <si>
    <t>Matt Basciano</t>
  </si>
  <si>
    <t>Steve Dominick</t>
  </si>
  <si>
    <t>Greg Hedglin</t>
  </si>
  <si>
    <t>John Guzzie</t>
  </si>
  <si>
    <t>Norwin 6</t>
  </si>
  <si>
    <t>PT Coach 1</t>
  </si>
  <si>
    <t>PT Coach 2</t>
  </si>
  <si>
    <t xml:space="preserve">Shuttle Cart </t>
  </si>
  <si>
    <t>Kiski JV Coach - Shuttle from 11 to 12</t>
  </si>
  <si>
    <t>Norwin 1</t>
  </si>
  <si>
    <t>Scott Reaugh - Scoring on Patio</t>
  </si>
  <si>
    <t>Group #3 (18a)</t>
  </si>
  <si>
    <t>Group #4 (18b)</t>
  </si>
  <si>
    <t>Group #5(17a)</t>
  </si>
  <si>
    <t>Group #6 (17b)</t>
  </si>
  <si>
    <t xml:space="preserve">Group #7 (16) </t>
  </si>
  <si>
    <t xml:space="preserve">Group #8 (15) </t>
  </si>
  <si>
    <t xml:space="preserve">Group #9 (14) </t>
  </si>
  <si>
    <t>Group #10 (13)</t>
  </si>
  <si>
    <t>Group #11 (12)</t>
  </si>
  <si>
    <t>Greensburg Salem</t>
  </si>
  <si>
    <t>2026 Section 1 - Sectional Qualifier - Cedarbrook Red - September 21, 2026 - Target Score = 78)</t>
  </si>
  <si>
    <t>Boys Section 1 AAA  - Cedarbrook Red - September 21st, 2026</t>
  </si>
  <si>
    <t>Luke Sikora</t>
  </si>
  <si>
    <t>Josh Drotos</t>
  </si>
  <si>
    <t xml:space="preserve">Landon Stoner </t>
  </si>
  <si>
    <t>Chace Force</t>
  </si>
  <si>
    <t>Amos McConahey</t>
  </si>
  <si>
    <t>Riley Shaffer</t>
  </si>
  <si>
    <t>Brady Jankowski</t>
  </si>
  <si>
    <t>Ryan Nemes</t>
  </si>
  <si>
    <t>Kyle Worthington</t>
  </si>
  <si>
    <t>Ryan Bell</t>
  </si>
  <si>
    <t>Matteo Santamaria</t>
  </si>
  <si>
    <t>Jacob George</t>
  </si>
  <si>
    <t>Hayden Henry</t>
  </si>
  <si>
    <t>Nate Meeder</t>
  </si>
  <si>
    <t>Mike Ogden</t>
  </si>
  <si>
    <t>Jaxon Makrevski</t>
  </si>
  <si>
    <t>Leo Lilley</t>
  </si>
  <si>
    <t>Will Steve</t>
  </si>
  <si>
    <t>Tytan Logero</t>
  </si>
  <si>
    <t>Colin Madden</t>
  </si>
  <si>
    <t>Carter Zeminski</t>
  </si>
  <si>
    <t>Nico Yannascoli</t>
  </si>
  <si>
    <t>Thomas Kilgour</t>
  </si>
  <si>
    <t>Ethan Rugh</t>
  </si>
  <si>
    <t>Gabe Thimons</t>
  </si>
  <si>
    <t>Rylan Kiste</t>
  </si>
  <si>
    <t>Jacob Buchholz</t>
  </si>
  <si>
    <t>Garret Helman</t>
  </si>
  <si>
    <t>Nathan Ross</t>
  </si>
  <si>
    <t>Zach Grkman</t>
  </si>
  <si>
    <t>Rudy Lipnsikis</t>
  </si>
  <si>
    <t>Beau Raykes</t>
  </si>
  <si>
    <t>Nate Sterner</t>
  </si>
  <si>
    <t>Liam Clauson</t>
  </si>
  <si>
    <t>Sam Vassar</t>
  </si>
  <si>
    <t>Logan Okopal</t>
  </si>
  <si>
    <t>Caleb Henry</t>
  </si>
  <si>
    <t>Grant Gardnier</t>
  </si>
  <si>
    <t>Nick Pifer</t>
  </si>
  <si>
    <t>Luke Marts</t>
  </si>
  <si>
    <t>Nico Santamaria</t>
  </si>
  <si>
    <t>Bryce Ferace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</si>
</sst>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FF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rgb="FF0048BA"/>
      <name val="Calibri"/>
      <family val="2"/>
      <scheme val="minor"/>
    </font>
    <font>
      <b/>
      <sz val="10"/>
      <color theme="0" tint="-0.249977111117893"/>
      <name val="Calibri"/>
      <family val="2"/>
      <scheme val="minor"/>
    </font>
    <font>
      <b/>
      <sz val="8"/>
      <color rgb="FFFFFF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8830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5F34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833C0B"/>
        <bgColor indexed="64"/>
      </patternFill>
    </fill>
  </fills>
  <borders count="67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/>
      <top style="thick">
        <color auto="1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auto="1"/>
      </bottom>
      <diagonal/>
    </border>
    <border>
      <left/>
      <right style="thick">
        <color auto="1"/>
      </right>
      <top style="thin">
        <color indexed="64"/>
      </top>
      <bottom style="thick">
        <color auto="1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auto="1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4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/>
    <xf numFmtId="0" fontId="5" fillId="0" borderId="0" xfId="0" applyFont="1"/>
    <xf numFmtId="0" fontId="3" fillId="4" borderId="0" xfId="0" applyFont="1" applyFill="1"/>
    <xf numFmtId="0" fontId="0" fillId="0" borderId="0" xfId="0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/>
    <xf numFmtId="0" fontId="8" fillId="7" borderId="12" xfId="0" applyFont="1" applyFill="1" applyBorder="1" applyAlignment="1" applyProtection="1">
      <alignment horizontal="center"/>
      <protection locked="0"/>
    </xf>
    <xf numFmtId="0" fontId="8" fillId="7" borderId="8" xfId="0" applyFont="1" applyFill="1" applyBorder="1" applyAlignment="1" applyProtection="1">
      <alignment horizontal="center"/>
      <protection locked="0"/>
    </xf>
    <xf numFmtId="0" fontId="10" fillId="8" borderId="12" xfId="0" applyFont="1" applyFill="1" applyBorder="1" applyAlignment="1" applyProtection="1">
      <alignment horizontal="center"/>
      <protection locked="0"/>
    </xf>
    <xf numFmtId="0" fontId="10" fillId="8" borderId="8" xfId="0" applyFont="1" applyFill="1" applyBorder="1" applyAlignment="1" applyProtection="1">
      <alignment horizontal="center"/>
      <protection locked="0"/>
    </xf>
    <xf numFmtId="0" fontId="10" fillId="8" borderId="17" xfId="0" applyFont="1" applyFill="1" applyBorder="1" applyAlignment="1" applyProtection="1">
      <alignment horizontal="center"/>
      <protection locked="0"/>
    </xf>
    <xf numFmtId="0" fontId="12" fillId="9" borderId="12" xfId="0" applyFont="1" applyFill="1" applyBorder="1" applyAlignment="1" applyProtection="1">
      <alignment horizontal="center"/>
      <protection locked="0"/>
    </xf>
    <xf numFmtId="0" fontId="12" fillId="9" borderId="2" xfId="0" applyFont="1" applyFill="1" applyBorder="1" applyAlignment="1" applyProtection="1">
      <alignment horizontal="center"/>
      <protection locked="0"/>
    </xf>
    <xf numFmtId="0" fontId="12" fillId="9" borderId="18" xfId="0" applyFont="1" applyFill="1" applyBorder="1" applyAlignment="1" applyProtection="1">
      <alignment horizontal="center"/>
      <protection locked="0"/>
    </xf>
    <xf numFmtId="0" fontId="12" fillId="9" borderId="11" xfId="0" applyFont="1" applyFill="1" applyBorder="1" applyProtection="1">
      <protection locked="0"/>
    </xf>
    <xf numFmtId="0" fontId="12" fillId="9" borderId="15" xfId="0" applyFont="1" applyFill="1" applyBorder="1" applyProtection="1">
      <protection locked="0"/>
    </xf>
    <xf numFmtId="0" fontId="12" fillId="9" borderId="16" xfId="0" applyFont="1" applyFill="1" applyBorder="1" applyProtection="1">
      <protection locked="0"/>
    </xf>
    <xf numFmtId="0" fontId="10" fillId="8" borderId="11" xfId="0" applyFont="1" applyFill="1" applyBorder="1" applyProtection="1">
      <protection locked="0"/>
    </xf>
    <xf numFmtId="0" fontId="10" fillId="8" borderId="15" xfId="0" applyFont="1" applyFill="1" applyBorder="1" applyProtection="1">
      <protection locked="0"/>
    </xf>
    <xf numFmtId="0" fontId="10" fillId="8" borderId="2" xfId="0" applyFont="1" applyFill="1" applyBorder="1" applyAlignment="1" applyProtection="1">
      <alignment horizontal="center"/>
      <protection locked="0"/>
    </xf>
    <xf numFmtId="0" fontId="10" fillId="8" borderId="16" xfId="0" applyFont="1" applyFill="1" applyBorder="1" applyProtection="1">
      <protection locked="0"/>
    </xf>
    <xf numFmtId="0" fontId="10" fillId="8" borderId="18" xfId="0" applyFont="1" applyFill="1" applyBorder="1" applyAlignment="1" applyProtection="1">
      <alignment horizontal="center"/>
      <protection locked="0"/>
    </xf>
    <xf numFmtId="0" fontId="10" fillId="2" borderId="12" xfId="0" applyFont="1" applyFill="1" applyBorder="1" applyAlignment="1">
      <alignment horizontal="center"/>
    </xf>
    <xf numFmtId="0" fontId="10" fillId="3" borderId="26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3" borderId="27" xfId="0" applyFont="1" applyFill="1" applyBorder="1" applyAlignment="1">
      <alignment horizontal="center"/>
    </xf>
    <xf numFmtId="0" fontId="10" fillId="2" borderId="18" xfId="0" applyFont="1" applyFill="1" applyBorder="1" applyAlignment="1">
      <alignment horizontal="center"/>
    </xf>
    <xf numFmtId="0" fontId="10" fillId="3" borderId="28" xfId="0" applyFont="1" applyFill="1" applyBorder="1" applyAlignment="1">
      <alignment horizontal="center"/>
    </xf>
    <xf numFmtId="0" fontId="10" fillId="8" borderId="13" xfId="0" applyFont="1" applyFill="1" applyBorder="1" applyAlignment="1" applyProtection="1">
      <alignment horizontal="center"/>
      <protection locked="0"/>
    </xf>
    <xf numFmtId="0" fontId="10" fillId="8" borderId="14" xfId="0" applyFont="1" applyFill="1" applyBorder="1" applyAlignment="1" applyProtection="1">
      <alignment horizontal="center"/>
      <protection locked="0"/>
    </xf>
    <xf numFmtId="0" fontId="10" fillId="8" borderId="3" xfId="0" applyFont="1" applyFill="1" applyBorder="1" applyAlignment="1" applyProtection="1">
      <alignment horizontal="center"/>
      <protection locked="0"/>
    </xf>
    <xf numFmtId="0" fontId="10" fillId="8" borderId="4" xfId="0" applyFont="1" applyFill="1" applyBorder="1" applyAlignment="1" applyProtection="1">
      <alignment horizontal="center"/>
      <protection locked="0"/>
    </xf>
    <xf numFmtId="0" fontId="10" fillId="8" borderId="19" xfId="0" applyFont="1" applyFill="1" applyBorder="1" applyAlignment="1" applyProtection="1">
      <alignment horizontal="center"/>
      <protection locked="0"/>
    </xf>
    <xf numFmtId="0" fontId="10" fillId="8" borderId="20" xfId="0" applyFont="1" applyFill="1" applyBorder="1" applyAlignment="1" applyProtection="1">
      <alignment horizontal="center"/>
      <protection locked="0"/>
    </xf>
    <xf numFmtId="0" fontId="10" fillId="3" borderId="29" xfId="0" applyFont="1" applyFill="1" applyBorder="1" applyAlignment="1">
      <alignment horizontal="center"/>
    </xf>
    <xf numFmtId="0" fontId="10" fillId="3" borderId="30" xfId="0" applyFont="1" applyFill="1" applyBorder="1" applyAlignment="1">
      <alignment horizontal="center"/>
    </xf>
    <xf numFmtId="0" fontId="10" fillId="3" borderId="31" xfId="0" applyFont="1" applyFill="1" applyBorder="1" applyAlignment="1">
      <alignment horizontal="center"/>
    </xf>
    <xf numFmtId="0" fontId="10" fillId="3" borderId="32" xfId="0" applyFont="1" applyFill="1" applyBorder="1" applyAlignment="1">
      <alignment horizontal="center"/>
    </xf>
    <xf numFmtId="0" fontId="10" fillId="3" borderId="33" xfId="0" applyFont="1" applyFill="1" applyBorder="1" applyAlignment="1">
      <alignment horizontal="center"/>
    </xf>
    <xf numFmtId="0" fontId="10" fillId="3" borderId="34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3" borderId="28" xfId="0" applyFont="1" applyFill="1" applyBorder="1" applyAlignment="1">
      <alignment horizontal="center"/>
    </xf>
    <xf numFmtId="0" fontId="12" fillId="9" borderId="13" xfId="0" applyFont="1" applyFill="1" applyBorder="1" applyAlignment="1" applyProtection="1">
      <alignment horizontal="center"/>
      <protection locked="0"/>
    </xf>
    <xf numFmtId="0" fontId="12" fillId="9" borderId="14" xfId="0" applyFont="1" applyFill="1" applyBorder="1" applyAlignment="1" applyProtection="1">
      <alignment horizontal="center"/>
      <protection locked="0"/>
    </xf>
    <xf numFmtId="0" fontId="12" fillId="9" borderId="3" xfId="0" applyFont="1" applyFill="1" applyBorder="1" applyAlignment="1" applyProtection="1">
      <alignment horizontal="center"/>
      <protection locked="0"/>
    </xf>
    <xf numFmtId="0" fontId="12" fillId="9" borderId="4" xfId="0" applyFont="1" applyFill="1" applyBorder="1" applyAlignment="1" applyProtection="1">
      <alignment horizontal="center"/>
      <protection locked="0"/>
    </xf>
    <xf numFmtId="0" fontId="12" fillId="9" borderId="19" xfId="0" applyFont="1" applyFill="1" applyBorder="1" applyAlignment="1" applyProtection="1">
      <alignment horizontal="center"/>
      <protection locked="0"/>
    </xf>
    <xf numFmtId="0" fontId="12" fillId="9" borderId="20" xfId="0" applyFont="1" applyFill="1" applyBorder="1" applyAlignment="1" applyProtection="1">
      <alignment horizontal="center"/>
      <protection locked="0"/>
    </xf>
    <xf numFmtId="0" fontId="0" fillId="0" borderId="36" xfId="0" applyBorder="1" applyAlignment="1">
      <alignment horizontal="center"/>
    </xf>
    <xf numFmtId="0" fontId="0" fillId="10" borderId="0" xfId="0" applyFill="1" applyAlignment="1">
      <alignment horizontal="center"/>
    </xf>
    <xf numFmtId="0" fontId="2" fillId="10" borderId="0" xfId="0" applyFont="1" applyFill="1" applyProtection="1">
      <protection locked="0"/>
    </xf>
    <xf numFmtId="0" fontId="2" fillId="10" borderId="0" xfId="0" applyFont="1" applyFill="1" applyAlignment="1" applyProtection="1">
      <alignment horizontal="center"/>
      <protection locked="0"/>
    </xf>
    <xf numFmtId="0" fontId="2" fillId="10" borderId="0" xfId="0" applyFont="1" applyFill="1"/>
    <xf numFmtId="0" fontId="0" fillId="0" borderId="37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7" borderId="2" xfId="0" applyFont="1" applyFill="1" applyBorder="1" applyAlignment="1" applyProtection="1">
      <alignment horizontal="center"/>
      <protection locked="0"/>
    </xf>
    <xf numFmtId="0" fontId="10" fillId="3" borderId="38" xfId="0" applyFont="1" applyFill="1" applyBorder="1" applyAlignment="1">
      <alignment horizontal="center"/>
    </xf>
    <xf numFmtId="0" fontId="8" fillId="7" borderId="11" xfId="0" applyFont="1" applyFill="1" applyBorder="1" applyProtection="1">
      <protection locked="0"/>
    </xf>
    <xf numFmtId="0" fontId="8" fillId="2" borderId="12" xfId="0" applyFont="1" applyFill="1" applyBorder="1" applyAlignment="1">
      <alignment horizontal="center"/>
    </xf>
    <xf numFmtId="0" fontId="8" fillId="7" borderId="13" xfId="0" applyFont="1" applyFill="1" applyBorder="1" applyAlignment="1" applyProtection="1">
      <alignment horizontal="center"/>
      <protection locked="0"/>
    </xf>
    <xf numFmtId="0" fontId="8" fillId="7" borderId="14" xfId="0" applyFont="1" applyFill="1" applyBorder="1" applyAlignment="1" applyProtection="1">
      <alignment horizontal="center"/>
      <protection locked="0"/>
    </xf>
    <xf numFmtId="0" fontId="8" fillId="7" borderId="15" xfId="0" applyFont="1" applyFill="1" applyBorder="1" applyProtection="1">
      <protection locked="0"/>
    </xf>
    <xf numFmtId="0" fontId="8" fillId="2" borderId="2" xfId="0" applyFont="1" applyFill="1" applyBorder="1" applyAlignment="1">
      <alignment horizontal="center"/>
    </xf>
    <xf numFmtId="0" fontId="8" fillId="7" borderId="3" xfId="0" applyFont="1" applyFill="1" applyBorder="1" applyAlignment="1" applyProtection="1">
      <alignment horizontal="center"/>
      <protection locked="0"/>
    </xf>
    <xf numFmtId="0" fontId="8" fillId="7" borderId="4" xfId="0" applyFont="1" applyFill="1" applyBorder="1" applyAlignment="1" applyProtection="1">
      <alignment horizontal="center"/>
      <protection locked="0"/>
    </xf>
    <xf numFmtId="0" fontId="8" fillId="7" borderId="16" xfId="0" applyFont="1" applyFill="1" applyBorder="1" applyProtection="1">
      <protection locked="0"/>
    </xf>
    <xf numFmtId="0" fontId="8" fillId="7" borderId="18" xfId="0" applyFont="1" applyFill="1" applyBorder="1" applyAlignment="1" applyProtection="1">
      <alignment horizontal="center"/>
      <protection locked="0"/>
    </xf>
    <xf numFmtId="0" fontId="8" fillId="2" borderId="18" xfId="0" applyFont="1" applyFill="1" applyBorder="1" applyAlignment="1">
      <alignment horizontal="center"/>
    </xf>
    <xf numFmtId="0" fontId="8" fillId="7" borderId="19" xfId="0" applyFont="1" applyFill="1" applyBorder="1" applyAlignment="1" applyProtection="1">
      <alignment horizontal="center"/>
      <protection locked="0"/>
    </xf>
    <xf numFmtId="0" fontId="8" fillId="7" borderId="20" xfId="0" applyFont="1" applyFill="1" applyBorder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0" fillId="0" borderId="9" xfId="0" applyFont="1" applyBorder="1" applyAlignment="1" applyProtection="1">
      <alignment horizontal="center"/>
      <protection locked="0"/>
    </xf>
    <xf numFmtId="0" fontId="10" fillId="4" borderId="38" xfId="0" applyFont="1" applyFill="1" applyBorder="1" applyAlignment="1">
      <alignment horizontal="center"/>
    </xf>
    <xf numFmtId="0" fontId="10" fillId="4" borderId="27" xfId="0" applyFont="1" applyFill="1" applyBorder="1" applyAlignment="1">
      <alignment horizontal="center"/>
    </xf>
    <xf numFmtId="0" fontId="10" fillId="0" borderId="39" xfId="0" applyFont="1" applyBorder="1" applyAlignment="1" applyProtection="1">
      <alignment horizontal="center"/>
      <protection locked="0"/>
    </xf>
    <xf numFmtId="0" fontId="10" fillId="0" borderId="40" xfId="0" applyFont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10" fillId="2" borderId="41" xfId="0" applyFont="1" applyFill="1" applyBorder="1" applyAlignment="1">
      <alignment horizontal="center"/>
    </xf>
    <xf numFmtId="0" fontId="10" fillId="2" borderId="42" xfId="0" applyFont="1" applyFill="1" applyBorder="1" applyAlignment="1">
      <alignment horizontal="center"/>
    </xf>
    <xf numFmtId="0" fontId="10" fillId="2" borderId="43" xfId="0" applyFont="1" applyFill="1" applyBorder="1" applyAlignment="1">
      <alignment horizontal="center"/>
    </xf>
    <xf numFmtId="0" fontId="10" fillId="2" borderId="44" xfId="0" applyFont="1" applyFill="1" applyBorder="1" applyAlignment="1">
      <alignment horizontal="center"/>
    </xf>
    <xf numFmtId="0" fontId="10" fillId="0" borderId="45" xfId="0" applyFont="1" applyBorder="1" applyAlignment="1" applyProtection="1">
      <alignment horizontal="center"/>
      <protection locked="0"/>
    </xf>
    <xf numFmtId="0" fontId="11" fillId="4" borderId="27" xfId="0" applyFont="1" applyFill="1" applyBorder="1" applyAlignment="1">
      <alignment horizontal="center"/>
    </xf>
    <xf numFmtId="0" fontId="9" fillId="11" borderId="9" xfId="0" applyFont="1" applyFill="1" applyBorder="1" applyAlignment="1" applyProtection="1">
      <alignment horizontal="center"/>
      <protection locked="0"/>
    </xf>
    <xf numFmtId="0" fontId="12" fillId="9" borderId="9" xfId="0" applyFont="1" applyFill="1" applyBorder="1" applyAlignment="1" applyProtection="1">
      <alignment horizontal="center"/>
      <protection locked="0"/>
    </xf>
    <xf numFmtId="0" fontId="8" fillId="6" borderId="11" xfId="0" applyFont="1" applyFill="1" applyBorder="1" applyProtection="1">
      <protection locked="0"/>
    </xf>
    <xf numFmtId="0" fontId="8" fillId="6" borderId="12" xfId="0" applyFont="1" applyFill="1" applyBorder="1" applyAlignment="1" applyProtection="1">
      <alignment horizontal="center"/>
      <protection locked="0"/>
    </xf>
    <xf numFmtId="0" fontId="8" fillId="6" borderId="15" xfId="0" applyFont="1" applyFill="1" applyBorder="1" applyProtection="1">
      <protection locked="0"/>
    </xf>
    <xf numFmtId="0" fontId="8" fillId="6" borderId="8" xfId="0" applyFont="1" applyFill="1" applyBorder="1" applyAlignment="1" applyProtection="1">
      <alignment horizontal="center"/>
      <protection locked="0"/>
    </xf>
    <xf numFmtId="0" fontId="8" fillId="6" borderId="2" xfId="0" applyFont="1" applyFill="1" applyBorder="1" applyAlignment="1" applyProtection="1">
      <alignment horizontal="center"/>
      <protection locked="0"/>
    </xf>
    <xf numFmtId="0" fontId="8" fillId="6" borderId="16" xfId="0" applyFont="1" applyFill="1" applyBorder="1" applyProtection="1">
      <protection locked="0"/>
    </xf>
    <xf numFmtId="0" fontId="8" fillId="6" borderId="17" xfId="0" applyFont="1" applyFill="1" applyBorder="1" applyAlignment="1" applyProtection="1">
      <alignment horizontal="center"/>
      <protection locked="0"/>
    </xf>
    <xf numFmtId="0" fontId="8" fillId="6" borderId="18" xfId="0" applyFont="1" applyFill="1" applyBorder="1" applyAlignment="1" applyProtection="1">
      <alignment horizontal="center"/>
      <protection locked="0"/>
    </xf>
    <xf numFmtId="0" fontId="8" fillId="6" borderId="13" xfId="0" applyFont="1" applyFill="1" applyBorder="1" applyAlignment="1" applyProtection="1">
      <alignment horizontal="center"/>
      <protection locked="0"/>
    </xf>
    <xf numFmtId="0" fontId="8" fillId="6" borderId="3" xfId="0" applyFont="1" applyFill="1" applyBorder="1" applyAlignment="1" applyProtection="1">
      <alignment horizontal="center"/>
      <protection locked="0"/>
    </xf>
    <xf numFmtId="0" fontId="8" fillId="6" borderId="19" xfId="0" applyFont="1" applyFill="1" applyBorder="1" applyAlignment="1" applyProtection="1">
      <alignment horizontal="center"/>
      <protection locked="0"/>
    </xf>
    <xf numFmtId="0" fontId="8" fillId="6" borderId="14" xfId="0" applyFont="1" applyFill="1" applyBorder="1" applyAlignment="1" applyProtection="1">
      <alignment horizontal="center"/>
      <protection locked="0"/>
    </xf>
    <xf numFmtId="0" fontId="8" fillId="6" borderId="4" xfId="0" applyFont="1" applyFill="1" applyBorder="1" applyAlignment="1" applyProtection="1">
      <alignment horizontal="center"/>
      <protection locked="0"/>
    </xf>
    <xf numFmtId="0" fontId="8" fillId="6" borderId="20" xfId="0" applyFont="1" applyFill="1" applyBorder="1" applyAlignment="1" applyProtection="1">
      <alignment horizontal="center"/>
      <protection locked="0"/>
    </xf>
    <xf numFmtId="0" fontId="12" fillId="5" borderId="11" xfId="0" applyFont="1" applyFill="1" applyBorder="1" applyProtection="1">
      <protection locked="0"/>
    </xf>
    <xf numFmtId="0" fontId="12" fillId="5" borderId="12" xfId="0" applyFont="1" applyFill="1" applyBorder="1" applyAlignment="1" applyProtection="1">
      <alignment horizontal="center"/>
      <protection locked="0"/>
    </xf>
    <xf numFmtId="0" fontId="12" fillId="5" borderId="13" xfId="0" applyFont="1" applyFill="1" applyBorder="1" applyAlignment="1" applyProtection="1">
      <alignment horizontal="center"/>
      <protection locked="0"/>
    </xf>
    <xf numFmtId="0" fontId="12" fillId="5" borderId="15" xfId="0" applyFont="1" applyFill="1" applyBorder="1" applyProtection="1">
      <protection locked="0"/>
    </xf>
    <xf numFmtId="0" fontId="12" fillId="5" borderId="2" xfId="0" applyFont="1" applyFill="1" applyBorder="1" applyAlignment="1" applyProtection="1">
      <alignment horizontal="center"/>
      <protection locked="0"/>
    </xf>
    <xf numFmtId="0" fontId="12" fillId="5" borderId="3" xfId="0" applyFont="1" applyFill="1" applyBorder="1" applyAlignment="1" applyProtection="1">
      <alignment horizontal="center"/>
      <protection locked="0"/>
    </xf>
    <xf numFmtId="0" fontId="12" fillId="5" borderId="24" xfId="0" applyFont="1" applyFill="1" applyBorder="1" applyProtection="1">
      <protection locked="0"/>
    </xf>
    <xf numFmtId="0" fontId="12" fillId="5" borderId="5" xfId="0" applyFont="1" applyFill="1" applyBorder="1" applyAlignment="1" applyProtection="1">
      <alignment horizontal="center"/>
      <protection locked="0"/>
    </xf>
    <xf numFmtId="0" fontId="12" fillId="5" borderId="6" xfId="0" applyFont="1" applyFill="1" applyBorder="1" applyAlignment="1" applyProtection="1">
      <alignment horizontal="center"/>
      <protection locked="0"/>
    </xf>
    <xf numFmtId="0" fontId="12" fillId="5" borderId="14" xfId="0" applyFont="1" applyFill="1" applyBorder="1" applyAlignment="1" applyProtection="1">
      <alignment horizontal="center"/>
      <protection locked="0"/>
    </xf>
    <xf numFmtId="0" fontId="12" fillId="5" borderId="21" xfId="0" applyFont="1" applyFill="1" applyBorder="1" applyAlignment="1" applyProtection="1">
      <alignment horizontal="center"/>
      <protection locked="0"/>
    </xf>
    <xf numFmtId="0" fontId="12" fillId="5" borderId="4" xfId="0" applyFont="1" applyFill="1" applyBorder="1" applyAlignment="1" applyProtection="1">
      <alignment horizontal="center"/>
      <protection locked="0"/>
    </xf>
    <xf numFmtId="0" fontId="12" fillId="5" borderId="22" xfId="0" applyFont="1" applyFill="1" applyBorder="1" applyAlignment="1" applyProtection="1">
      <alignment horizontal="center"/>
      <protection locked="0"/>
    </xf>
    <xf numFmtId="0" fontId="12" fillId="5" borderId="7" xfId="0" applyFont="1" applyFill="1" applyBorder="1" applyAlignment="1" applyProtection="1">
      <alignment horizontal="center"/>
      <protection locked="0"/>
    </xf>
    <xf numFmtId="0" fontId="12" fillId="5" borderId="25" xfId="0" applyFont="1" applyFill="1" applyBorder="1" applyAlignment="1" applyProtection="1">
      <alignment horizontal="center"/>
      <protection locked="0"/>
    </xf>
    <xf numFmtId="0" fontId="12" fillId="5" borderId="11" xfId="0" applyFont="1" applyFill="1" applyBorder="1" applyAlignment="1" applyProtection="1">
      <alignment horizontal="center"/>
      <protection locked="0"/>
    </xf>
    <xf numFmtId="0" fontId="12" fillId="5" borderId="15" xfId="0" applyFont="1" applyFill="1" applyBorder="1" applyAlignment="1" applyProtection="1">
      <alignment horizontal="center"/>
      <protection locked="0"/>
    </xf>
    <xf numFmtId="0" fontId="12" fillId="5" borderId="16" xfId="0" applyFont="1" applyFill="1" applyBorder="1" applyAlignment="1" applyProtection="1">
      <alignment horizontal="center"/>
      <protection locked="0"/>
    </xf>
    <xf numFmtId="0" fontId="12" fillId="5" borderId="18" xfId="0" applyFont="1" applyFill="1" applyBorder="1" applyAlignment="1" applyProtection="1">
      <alignment horizontal="center"/>
      <protection locked="0"/>
    </xf>
    <xf numFmtId="0" fontId="12" fillId="5" borderId="23" xfId="0" applyFont="1" applyFill="1" applyBorder="1" applyAlignment="1" applyProtection="1">
      <alignment horizontal="center"/>
      <protection locked="0"/>
    </xf>
    <xf numFmtId="0" fontId="11" fillId="0" borderId="39" xfId="0" applyFont="1" applyBorder="1" applyAlignment="1" applyProtection="1">
      <alignment horizontal="center"/>
      <protection locked="0"/>
    </xf>
    <xf numFmtId="0" fontId="10" fillId="0" borderId="15" xfId="0" applyFont="1" applyBorder="1" applyAlignment="1" applyProtection="1">
      <alignment horizontal="center"/>
      <protection locked="0"/>
    </xf>
    <xf numFmtId="0" fontId="8" fillId="7" borderId="9" xfId="0" applyFont="1" applyFill="1" applyBorder="1" applyAlignment="1" applyProtection="1">
      <alignment horizontal="center"/>
      <protection locked="0"/>
    </xf>
    <xf numFmtId="0" fontId="11" fillId="0" borderId="45" xfId="0" applyFont="1" applyBorder="1" applyAlignment="1" applyProtection="1">
      <alignment horizontal="center"/>
      <protection locked="0"/>
    </xf>
    <xf numFmtId="0" fontId="10" fillId="0" borderId="22" xfId="0" applyFont="1" applyBorder="1" applyAlignment="1" applyProtection="1">
      <alignment horizontal="center"/>
      <protection locked="0"/>
    </xf>
    <xf numFmtId="0" fontId="11" fillId="0" borderId="8" xfId="0" applyFont="1" applyBorder="1" applyAlignment="1" applyProtection="1">
      <alignment horizontal="center"/>
      <protection locked="0"/>
    </xf>
    <xf numFmtId="0" fontId="10" fillId="0" borderId="2" xfId="0" applyFont="1" applyBorder="1" applyAlignment="1" applyProtection="1">
      <alignment horizontal="center"/>
      <protection locked="0"/>
    </xf>
    <xf numFmtId="0" fontId="11" fillId="0" borderId="40" xfId="0" applyFont="1" applyBorder="1" applyAlignment="1" applyProtection="1">
      <alignment horizontal="center"/>
      <protection locked="0"/>
    </xf>
    <xf numFmtId="0" fontId="11" fillId="0" borderId="9" xfId="0" applyFont="1" applyBorder="1" applyAlignment="1" applyProtection="1">
      <alignment horizontal="center"/>
      <protection locked="0"/>
    </xf>
    <xf numFmtId="0" fontId="10" fillId="0" borderId="4" xfId="0" applyFont="1" applyBorder="1" applyAlignment="1" applyProtection="1">
      <alignment horizontal="center"/>
      <protection locked="0"/>
    </xf>
    <xf numFmtId="0" fontId="3" fillId="0" borderId="0" xfId="0" applyFont="1"/>
    <xf numFmtId="0" fontId="10" fillId="8" borderId="9" xfId="0" applyFont="1" applyFill="1" applyBorder="1" applyAlignment="1" applyProtection="1">
      <alignment horizontal="center"/>
      <protection locked="0"/>
    </xf>
    <xf numFmtId="0" fontId="10" fillId="3" borderId="52" xfId="0" applyFont="1" applyFill="1" applyBorder="1" applyAlignment="1">
      <alignment horizontal="center"/>
    </xf>
    <xf numFmtId="0" fontId="10" fillId="4" borderId="52" xfId="0" applyFont="1" applyFill="1" applyBorder="1" applyAlignment="1">
      <alignment horizontal="center"/>
    </xf>
    <xf numFmtId="0" fontId="11" fillId="0" borderId="15" xfId="0" applyFont="1" applyBorder="1" applyAlignment="1" applyProtection="1">
      <alignment horizontal="center"/>
      <protection locked="0"/>
    </xf>
    <xf numFmtId="0" fontId="11" fillId="0" borderId="2" xfId="0" applyFont="1" applyBorder="1" applyAlignment="1" applyProtection="1">
      <alignment horizontal="center"/>
      <protection locked="0"/>
    </xf>
    <xf numFmtId="0" fontId="11" fillId="0" borderId="22" xfId="0" applyFont="1" applyBorder="1" applyAlignment="1" applyProtection="1">
      <alignment horizontal="center"/>
      <protection locked="0"/>
    </xf>
    <xf numFmtId="0" fontId="11" fillId="0" borderId="4" xfId="0" applyFont="1" applyBorder="1" applyAlignment="1" applyProtection="1">
      <alignment horizontal="center"/>
      <protection locked="0"/>
    </xf>
    <xf numFmtId="0" fontId="0" fillId="4" borderId="0" xfId="0" applyFill="1"/>
    <xf numFmtId="0" fontId="13" fillId="8" borderId="53" xfId="0" applyFont="1" applyFill="1" applyBorder="1" applyAlignment="1">
      <alignment horizontal="center"/>
    </xf>
    <xf numFmtId="0" fontId="13" fillId="8" borderId="54" xfId="0" applyFont="1" applyFill="1" applyBorder="1" applyAlignment="1">
      <alignment horizontal="center"/>
    </xf>
    <xf numFmtId="0" fontId="13" fillId="8" borderId="56" xfId="0" applyFont="1" applyFill="1" applyBorder="1" applyAlignment="1">
      <alignment horizontal="center"/>
    </xf>
    <xf numFmtId="0" fontId="0" fillId="0" borderId="54" xfId="0" applyBorder="1" applyAlignment="1">
      <alignment vertical="center" textRotation="90"/>
    </xf>
    <xf numFmtId="0" fontId="0" fillId="0" borderId="55" xfId="0" applyBorder="1" applyAlignment="1">
      <alignment vertical="center" textRotation="90"/>
    </xf>
    <xf numFmtId="0" fontId="0" fillId="0" borderId="0" xfId="0" applyAlignment="1">
      <alignment vertical="center" textRotation="90"/>
    </xf>
    <xf numFmtId="0" fontId="3" fillId="8" borderId="0" xfId="0" applyFont="1" applyFill="1"/>
    <xf numFmtId="0" fontId="13" fillId="8" borderId="1" xfId="0" applyFont="1" applyFill="1" applyBorder="1" applyAlignment="1">
      <alignment horizontal="center"/>
    </xf>
    <xf numFmtId="0" fontId="13" fillId="4" borderId="53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3" fillId="8" borderId="55" xfId="0" applyFont="1" applyFill="1" applyBorder="1"/>
    <xf numFmtId="0" fontId="3" fillId="8" borderId="46" xfId="0" applyFont="1" applyFill="1" applyBorder="1" applyAlignment="1">
      <alignment horizontal="center" textRotation="90"/>
    </xf>
    <xf numFmtId="0" fontId="0" fillId="0" borderId="35" xfId="0" applyBorder="1" applyAlignment="1">
      <alignment vertical="center" textRotation="90"/>
    </xf>
    <xf numFmtId="0" fontId="0" fillId="0" borderId="0" xfId="0" applyAlignment="1">
      <alignment horizontal="center" vertical="center" textRotation="90"/>
    </xf>
    <xf numFmtId="0" fontId="0" fillId="0" borderId="49" xfId="0" applyBorder="1" applyAlignment="1">
      <alignment horizontal="center" vertical="center" textRotation="90"/>
    </xf>
    <xf numFmtId="0" fontId="0" fillId="0" borderId="59" xfId="0" applyBorder="1" applyAlignment="1">
      <alignment horizontal="center" vertical="center" textRotation="90"/>
    </xf>
    <xf numFmtId="0" fontId="13" fillId="12" borderId="53" xfId="0" applyFont="1" applyFill="1" applyBorder="1" applyAlignment="1">
      <alignment horizontal="center"/>
    </xf>
    <xf numFmtId="0" fontId="13" fillId="12" borderId="1" xfId="0" applyFont="1" applyFill="1" applyBorder="1" applyAlignment="1">
      <alignment horizontal="center"/>
    </xf>
    <xf numFmtId="0" fontId="10" fillId="0" borderId="62" xfId="0" applyFont="1" applyBorder="1" applyAlignment="1" applyProtection="1">
      <alignment horizontal="center"/>
      <protection locked="0"/>
    </xf>
    <xf numFmtId="0" fontId="0" fillId="0" borderId="27" xfId="0" applyBorder="1" applyAlignment="1">
      <alignment horizontal="center"/>
    </xf>
    <xf numFmtId="0" fontId="10" fillId="0" borderId="42" xfId="0" applyFont="1" applyBorder="1" applyAlignment="1" applyProtection="1">
      <alignment horizontal="center"/>
      <protection locked="0"/>
    </xf>
    <xf numFmtId="0" fontId="0" fillId="0" borderId="28" xfId="0" applyBorder="1" applyAlignment="1">
      <alignment horizontal="center"/>
    </xf>
    <xf numFmtId="0" fontId="15" fillId="2" borderId="12" xfId="0" applyFont="1" applyFill="1" applyBorder="1" applyAlignment="1">
      <alignment horizontal="center"/>
    </xf>
    <xf numFmtId="0" fontId="15" fillId="3" borderId="26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5" fillId="3" borderId="27" xfId="0" applyFont="1" applyFill="1" applyBorder="1" applyAlignment="1">
      <alignment horizontal="center"/>
    </xf>
    <xf numFmtId="0" fontId="15" fillId="2" borderId="18" xfId="0" applyFont="1" applyFill="1" applyBorder="1" applyAlignment="1">
      <alignment horizontal="center"/>
    </xf>
    <xf numFmtId="0" fontId="15" fillId="3" borderId="28" xfId="0" applyFont="1" applyFill="1" applyBorder="1" applyAlignment="1">
      <alignment horizontal="center"/>
    </xf>
    <xf numFmtId="0" fontId="10" fillId="2" borderId="52" xfId="0" applyFont="1" applyFill="1" applyBorder="1" applyAlignment="1">
      <alignment horizontal="center"/>
    </xf>
    <xf numFmtId="0" fontId="10" fillId="2" borderId="28" xfId="0" applyFont="1" applyFill="1" applyBorder="1" applyAlignment="1">
      <alignment horizontal="center"/>
    </xf>
    <xf numFmtId="0" fontId="3" fillId="4" borderId="53" xfId="0" applyFont="1" applyFill="1" applyBorder="1" applyAlignment="1">
      <alignment horizontal="center"/>
    </xf>
    <xf numFmtId="0" fontId="3" fillId="0" borderId="1" xfId="0" applyFont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8" fillId="7" borderId="29" xfId="0" applyFont="1" applyFill="1" applyBorder="1" applyAlignment="1">
      <alignment horizontal="center"/>
    </xf>
    <xf numFmtId="0" fontId="8" fillId="7" borderId="31" xfId="0" applyFont="1" applyFill="1" applyBorder="1" applyAlignment="1">
      <alignment horizontal="center"/>
    </xf>
    <xf numFmtId="0" fontId="8" fillId="7" borderId="33" xfId="0" applyFont="1" applyFill="1" applyBorder="1" applyAlignment="1">
      <alignment horizontal="center"/>
    </xf>
    <xf numFmtId="0" fontId="8" fillId="6" borderId="29" xfId="0" applyFont="1" applyFill="1" applyBorder="1" applyAlignment="1">
      <alignment horizontal="center"/>
    </xf>
    <xf numFmtId="0" fontId="8" fillId="6" borderId="31" xfId="0" applyFont="1" applyFill="1" applyBorder="1" applyAlignment="1">
      <alignment horizontal="center"/>
    </xf>
    <xf numFmtId="0" fontId="8" fillId="6" borderId="33" xfId="0" applyFont="1" applyFill="1" applyBorder="1" applyAlignment="1">
      <alignment horizontal="center"/>
    </xf>
    <xf numFmtId="0" fontId="10" fillId="8" borderId="29" xfId="0" applyFont="1" applyFill="1" applyBorder="1" applyAlignment="1">
      <alignment horizontal="center"/>
    </xf>
    <xf numFmtId="0" fontId="10" fillId="8" borderId="31" xfId="0" applyFont="1" applyFill="1" applyBorder="1" applyAlignment="1">
      <alignment horizontal="center"/>
    </xf>
    <xf numFmtId="0" fontId="10" fillId="8" borderId="33" xfId="0" applyFont="1" applyFill="1" applyBorder="1" applyAlignment="1">
      <alignment horizontal="center"/>
    </xf>
    <xf numFmtId="0" fontId="12" fillId="5" borderId="29" xfId="0" applyFont="1" applyFill="1" applyBorder="1" applyAlignment="1">
      <alignment horizontal="center"/>
    </xf>
    <xf numFmtId="0" fontId="12" fillId="5" borderId="31" xfId="0" applyFont="1" applyFill="1" applyBorder="1" applyAlignment="1">
      <alignment horizontal="center"/>
    </xf>
    <xf numFmtId="0" fontId="12" fillId="5" borderId="33" xfId="0" applyFont="1" applyFill="1" applyBorder="1" applyAlignment="1">
      <alignment horizontal="center"/>
    </xf>
    <xf numFmtId="0" fontId="12" fillId="9" borderId="29" xfId="0" applyFont="1" applyFill="1" applyBorder="1" applyAlignment="1">
      <alignment horizontal="center"/>
    </xf>
    <xf numFmtId="0" fontId="12" fillId="9" borderId="31" xfId="0" applyFont="1" applyFill="1" applyBorder="1" applyAlignment="1">
      <alignment horizontal="center"/>
    </xf>
    <xf numFmtId="0" fontId="12" fillId="9" borderId="33" xfId="0" applyFont="1" applyFill="1" applyBorder="1" applyAlignment="1">
      <alignment horizontal="center"/>
    </xf>
    <xf numFmtId="0" fontId="0" fillId="0" borderId="38" xfId="0" applyBorder="1"/>
    <xf numFmtId="0" fontId="0" fillId="0" borderId="2" xfId="0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16" fillId="13" borderId="12" xfId="0" applyFont="1" applyFill="1" applyBorder="1" applyAlignment="1" applyProtection="1">
      <alignment horizontal="center"/>
      <protection locked="0"/>
    </xf>
    <xf numFmtId="0" fontId="16" fillId="13" borderId="2" xfId="0" applyFont="1" applyFill="1" applyBorder="1" applyAlignment="1" applyProtection="1">
      <alignment horizontal="center"/>
      <protection locked="0"/>
    </xf>
    <xf numFmtId="0" fontId="16" fillId="13" borderId="18" xfId="0" applyFont="1" applyFill="1" applyBorder="1" applyAlignment="1" applyProtection="1">
      <alignment horizontal="center"/>
      <protection locked="0"/>
    </xf>
    <xf numFmtId="0" fontId="16" fillId="13" borderId="11" xfId="0" applyFont="1" applyFill="1" applyBorder="1" applyProtection="1">
      <protection locked="0"/>
    </xf>
    <xf numFmtId="0" fontId="16" fillId="13" borderId="15" xfId="0" applyFont="1" applyFill="1" applyBorder="1" applyProtection="1">
      <protection locked="0"/>
    </xf>
    <xf numFmtId="0" fontId="16" fillId="13" borderId="16" xfId="0" applyFont="1" applyFill="1" applyBorder="1" applyProtection="1">
      <protection locked="0"/>
    </xf>
    <xf numFmtId="0" fontId="16" fillId="13" borderId="13" xfId="0" applyFont="1" applyFill="1" applyBorder="1" applyAlignment="1" applyProtection="1">
      <alignment horizontal="center"/>
      <protection locked="0"/>
    </xf>
    <xf numFmtId="0" fontId="16" fillId="13" borderId="3" xfId="0" applyFont="1" applyFill="1" applyBorder="1" applyAlignment="1" applyProtection="1">
      <alignment horizontal="center"/>
      <protection locked="0"/>
    </xf>
    <xf numFmtId="0" fontId="16" fillId="13" borderId="19" xfId="0" applyFont="1" applyFill="1" applyBorder="1" applyAlignment="1" applyProtection="1">
      <alignment horizontal="center"/>
      <protection locked="0"/>
    </xf>
    <xf numFmtId="0" fontId="16" fillId="13" borderId="14" xfId="0" applyFont="1" applyFill="1" applyBorder="1" applyAlignment="1" applyProtection="1">
      <alignment horizontal="center"/>
      <protection locked="0"/>
    </xf>
    <xf numFmtId="0" fontId="16" fillId="13" borderId="4" xfId="0" applyFont="1" applyFill="1" applyBorder="1" applyAlignment="1" applyProtection="1">
      <alignment horizontal="center"/>
      <protection locked="0"/>
    </xf>
    <xf numFmtId="0" fontId="16" fillId="13" borderId="20" xfId="0" applyFont="1" applyFill="1" applyBorder="1" applyAlignment="1" applyProtection="1">
      <alignment horizontal="center"/>
      <protection locked="0"/>
    </xf>
    <xf numFmtId="0" fontId="16" fillId="13" borderId="29" xfId="0" applyFont="1" applyFill="1" applyBorder="1" applyAlignment="1">
      <alignment horizontal="center"/>
    </xf>
    <xf numFmtId="0" fontId="16" fillId="13" borderId="31" xfId="0" applyFont="1" applyFill="1" applyBorder="1" applyAlignment="1">
      <alignment horizontal="center"/>
    </xf>
    <xf numFmtId="0" fontId="16" fillId="13" borderId="33" xfId="0" applyFont="1" applyFill="1" applyBorder="1" applyAlignment="1">
      <alignment horizontal="center"/>
    </xf>
    <xf numFmtId="0" fontId="16" fillId="11" borderId="9" xfId="0" applyFont="1" applyFill="1" applyBorder="1" applyAlignment="1" applyProtection="1">
      <alignment horizontal="center"/>
      <protection locked="0"/>
    </xf>
    <xf numFmtId="0" fontId="10" fillId="0" borderId="32" xfId="0" applyFont="1" applyBorder="1" applyAlignment="1" applyProtection="1">
      <alignment horizontal="center"/>
      <protection locked="0"/>
    </xf>
    <xf numFmtId="0" fontId="12" fillId="5" borderId="9" xfId="0" applyFont="1" applyFill="1" applyBorder="1" applyAlignment="1" applyProtection="1">
      <alignment horizontal="center"/>
      <protection locked="0"/>
    </xf>
    <xf numFmtId="0" fontId="3" fillId="8" borderId="35" xfId="0" applyFont="1" applyFill="1" applyBorder="1"/>
    <xf numFmtId="0" fontId="4" fillId="4" borderId="0" xfId="0" applyFont="1" applyFill="1"/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0" borderId="64" xfId="0" applyFont="1" applyBorder="1"/>
    <xf numFmtId="0" fontId="11" fillId="4" borderId="38" xfId="0" applyFont="1" applyFill="1" applyBorder="1" applyAlignment="1">
      <alignment horizontal="center"/>
    </xf>
    <xf numFmtId="0" fontId="12" fillId="14" borderId="11" xfId="0" applyFont="1" applyFill="1" applyBorder="1" applyProtection="1">
      <protection locked="0"/>
    </xf>
    <xf numFmtId="0" fontId="12" fillId="14" borderId="12" xfId="0" applyFont="1" applyFill="1" applyBorder="1" applyAlignment="1" applyProtection="1">
      <alignment horizontal="center"/>
      <protection locked="0"/>
    </xf>
    <xf numFmtId="0" fontId="12" fillId="14" borderId="15" xfId="0" applyFont="1" applyFill="1" applyBorder="1" applyProtection="1">
      <protection locked="0"/>
    </xf>
    <xf numFmtId="0" fontId="12" fillId="14" borderId="2" xfId="0" applyFont="1" applyFill="1" applyBorder="1" applyAlignment="1" applyProtection="1">
      <alignment horizontal="center"/>
      <protection locked="0"/>
    </xf>
    <xf numFmtId="0" fontId="12" fillId="14" borderId="16" xfId="0" applyFont="1" applyFill="1" applyBorder="1" applyProtection="1">
      <protection locked="0"/>
    </xf>
    <xf numFmtId="0" fontId="12" fillId="14" borderId="18" xfId="0" applyFont="1" applyFill="1" applyBorder="1" applyAlignment="1" applyProtection="1">
      <alignment horizontal="center"/>
      <protection locked="0"/>
    </xf>
    <xf numFmtId="0" fontId="12" fillId="14" borderId="13" xfId="0" applyFont="1" applyFill="1" applyBorder="1" applyAlignment="1" applyProtection="1">
      <alignment horizontal="center"/>
      <protection locked="0"/>
    </xf>
    <xf numFmtId="0" fontId="12" fillId="14" borderId="3" xfId="0" applyFont="1" applyFill="1" applyBorder="1" applyAlignment="1" applyProtection="1">
      <alignment horizontal="center"/>
      <protection locked="0"/>
    </xf>
    <xf numFmtId="0" fontId="12" fillId="14" borderId="19" xfId="0" applyFont="1" applyFill="1" applyBorder="1" applyAlignment="1" applyProtection="1">
      <alignment horizontal="center"/>
      <protection locked="0"/>
    </xf>
    <xf numFmtId="0" fontId="12" fillId="14" borderId="14" xfId="0" applyFont="1" applyFill="1" applyBorder="1" applyAlignment="1" applyProtection="1">
      <alignment horizontal="center"/>
      <protection locked="0"/>
    </xf>
    <xf numFmtId="0" fontId="12" fillId="14" borderId="4" xfId="0" applyFont="1" applyFill="1" applyBorder="1" applyAlignment="1" applyProtection="1">
      <alignment horizontal="center"/>
      <protection locked="0"/>
    </xf>
    <xf numFmtId="0" fontId="12" fillId="14" borderId="20" xfId="0" applyFont="1" applyFill="1" applyBorder="1" applyAlignment="1" applyProtection="1">
      <alignment horizontal="center"/>
      <protection locked="0"/>
    </xf>
    <xf numFmtId="0" fontId="12" fillId="14" borderId="29" xfId="0" applyFont="1" applyFill="1" applyBorder="1" applyAlignment="1">
      <alignment horizontal="center"/>
    </xf>
    <xf numFmtId="0" fontId="12" fillId="14" borderId="31" xfId="0" applyFont="1" applyFill="1" applyBorder="1" applyAlignment="1">
      <alignment horizontal="center"/>
    </xf>
    <xf numFmtId="0" fontId="12" fillId="14" borderId="33" xfId="0" applyFont="1" applyFill="1" applyBorder="1" applyAlignment="1">
      <alignment horizontal="center"/>
    </xf>
    <xf numFmtId="0" fontId="17" fillId="14" borderId="12" xfId="0" applyFont="1" applyFill="1" applyBorder="1" applyAlignment="1" applyProtection="1">
      <alignment horizontal="center"/>
      <protection locked="0"/>
    </xf>
    <xf numFmtId="0" fontId="17" fillId="14" borderId="2" xfId="0" applyFont="1" applyFill="1" applyBorder="1" applyAlignment="1" applyProtection="1">
      <alignment horizontal="center"/>
      <protection locked="0"/>
    </xf>
    <xf numFmtId="0" fontId="17" fillId="14" borderId="18" xfId="0" applyFont="1" applyFill="1" applyBorder="1" applyAlignment="1" applyProtection="1">
      <alignment horizontal="center"/>
      <protection locked="0"/>
    </xf>
    <xf numFmtId="0" fontId="10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4" fillId="4" borderId="57" xfId="0" applyFont="1" applyFill="1" applyBorder="1" applyAlignment="1">
      <alignment horizontal="center"/>
    </xf>
    <xf numFmtId="0" fontId="14" fillId="4" borderId="58" xfId="0" applyFont="1" applyFill="1" applyBorder="1" applyAlignment="1">
      <alignment horizontal="center"/>
    </xf>
    <xf numFmtId="0" fontId="14" fillId="12" borderId="57" xfId="0" applyFont="1" applyFill="1" applyBorder="1" applyAlignment="1">
      <alignment horizontal="center"/>
    </xf>
    <xf numFmtId="0" fontId="14" fillId="12" borderId="58" xfId="0" applyFont="1" applyFill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4" fillId="0" borderId="39" xfId="0" applyFont="1" applyBorder="1" applyAlignment="1">
      <alignment horizontal="center"/>
    </xf>
    <xf numFmtId="0" fontId="14" fillId="0" borderId="40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3" fillId="8" borderId="54" xfId="0" applyFont="1" applyFill="1" applyBorder="1" applyAlignment="1">
      <alignment horizontal="center"/>
    </xf>
    <xf numFmtId="0" fontId="3" fillId="8" borderId="56" xfId="0" applyFont="1" applyFill="1" applyBorder="1" applyAlignment="1">
      <alignment horizontal="center"/>
    </xf>
    <xf numFmtId="0" fontId="3" fillId="8" borderId="55" xfId="0" applyFont="1" applyFill="1" applyBorder="1" applyAlignment="1">
      <alignment horizontal="center" textRotation="90"/>
    </xf>
    <xf numFmtId="0" fontId="3" fillId="8" borderId="46" xfId="0" applyFont="1" applyFill="1" applyBorder="1" applyAlignment="1">
      <alignment horizontal="center" textRotation="90"/>
    </xf>
    <xf numFmtId="0" fontId="3" fillId="8" borderId="54" xfId="0" applyFont="1" applyFill="1" applyBorder="1" applyAlignment="1">
      <alignment horizontal="center" vertical="center" textRotation="90"/>
    </xf>
    <xf numFmtId="0" fontId="3" fillId="8" borderId="56" xfId="0" applyFont="1" applyFill="1" applyBorder="1" applyAlignment="1">
      <alignment horizontal="center" vertical="center" textRotation="90"/>
    </xf>
    <xf numFmtId="0" fontId="3" fillId="8" borderId="65" xfId="0" applyFont="1" applyFill="1" applyBorder="1" applyAlignment="1">
      <alignment horizontal="center"/>
    </xf>
    <xf numFmtId="0" fontId="3" fillId="8" borderId="66" xfId="0" applyFont="1" applyFill="1" applyBorder="1" applyAlignment="1">
      <alignment horizontal="center"/>
    </xf>
    <xf numFmtId="0" fontId="3" fillId="8" borderId="60" xfId="0" applyFont="1" applyFill="1" applyBorder="1" applyAlignment="1">
      <alignment horizontal="center"/>
    </xf>
    <xf numFmtId="0" fontId="3" fillId="8" borderId="61" xfId="0" applyFont="1" applyFill="1" applyBorder="1" applyAlignment="1">
      <alignment horizontal="center"/>
    </xf>
    <xf numFmtId="0" fontId="10" fillId="0" borderId="11" xfId="0" applyFont="1" applyBorder="1" applyAlignment="1" applyProtection="1">
      <alignment horizontal="center"/>
      <protection locked="0"/>
    </xf>
    <xf numFmtId="0" fontId="11" fillId="0" borderId="47" xfId="0" applyFont="1" applyBorder="1" applyAlignment="1" applyProtection="1">
      <alignment horizontal="center"/>
      <protection locked="0"/>
    </xf>
    <xf numFmtId="0" fontId="8" fillId="7" borderId="48" xfId="0" applyFont="1" applyFill="1" applyBorder="1" applyAlignment="1" applyProtection="1">
      <alignment horizontal="center"/>
      <protection locked="0"/>
    </xf>
    <xf numFmtId="0" fontId="10" fillId="0" borderId="21" xfId="0" applyFont="1" applyBorder="1" applyAlignment="1" applyProtection="1">
      <alignment horizontal="center"/>
      <protection locked="0"/>
    </xf>
    <xf numFmtId="0" fontId="11" fillId="0" borderId="49" xfId="0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  <protection locked="0"/>
    </xf>
    <xf numFmtId="0" fontId="11" fillId="0" borderId="50" xfId="0" applyFont="1" applyBorder="1" applyAlignment="1" applyProtection="1">
      <alignment horizontal="center"/>
      <protection locked="0"/>
    </xf>
    <xf numFmtId="0" fontId="11" fillId="0" borderId="51" xfId="0" applyFont="1" applyBorder="1" applyAlignment="1" applyProtection="1">
      <alignment horizontal="center"/>
      <protection locked="0"/>
    </xf>
    <xf numFmtId="0" fontId="10" fillId="0" borderId="14" xfId="0" applyFont="1" applyBorder="1" applyAlignment="1" applyProtection="1">
      <alignment horizontal="center"/>
      <protection locked="0"/>
    </xf>
    <xf numFmtId="0" fontId="11" fillId="0" borderId="48" xfId="0" applyFont="1" applyBorder="1" applyAlignment="1" applyProtection="1">
      <alignment horizontal="center"/>
      <protection locked="0"/>
    </xf>
    <xf numFmtId="0" fontId="10" fillId="4" borderId="26" xfId="0" applyFont="1" applyFill="1" applyBorder="1" applyAlignment="1">
      <alignment horizontal="center"/>
    </xf>
    <xf numFmtId="0" fontId="11" fillId="4" borderId="52" xfId="0" applyFont="1" applyFill="1" applyBorder="1" applyAlignment="1">
      <alignment horizontal="center"/>
    </xf>
    <xf numFmtId="0" fontId="9" fillId="11" borderId="2" xfId="0" applyFont="1" applyFill="1" applyBorder="1" applyAlignment="1" applyProtection="1">
      <alignment horizontal="center"/>
      <protection locked="0"/>
    </xf>
    <xf numFmtId="0" fontId="11" fillId="0" borderId="63" xfId="0" applyFont="1" applyBorder="1" applyAlignment="1" applyProtection="1">
      <alignment horizontal="center"/>
      <protection locked="0"/>
    </xf>
    <xf numFmtId="0" fontId="11" fillId="0" borderId="16" xfId="0" applyFont="1" applyBorder="1" applyAlignment="1" applyProtection="1">
      <alignment horizontal="center"/>
      <protection locked="0"/>
    </xf>
    <xf numFmtId="0" fontId="11" fillId="0" borderId="20" xfId="0" applyFont="1" applyBorder="1" applyAlignment="1" applyProtection="1">
      <alignment horizontal="center"/>
      <protection locked="0"/>
    </xf>
    <xf numFmtId="0" fontId="11" fillId="0" borderId="34" xfId="0" applyFont="1" applyBorder="1" applyAlignment="1" applyProtection="1">
      <alignment horizontal="center"/>
      <protection locked="0"/>
    </xf>
    <xf numFmtId="0" fontId="11" fillId="0" borderId="18" xfId="0" applyFont="1" applyBorder="1" applyAlignment="1" applyProtection="1">
      <alignment horizontal="center"/>
      <protection locked="0"/>
    </xf>
    <xf numFmtId="0" fontId="11" fillId="0" borderId="23" xfId="0" applyFont="1" applyBorder="1" applyAlignment="1" applyProtection="1">
      <alignment horizontal="center"/>
      <protection locked="0"/>
    </xf>
    <xf numFmtId="0" fontId="11" fillId="4" borderId="28" xfId="0" applyFont="1" applyFill="1" applyBorder="1" applyAlignment="1">
      <alignment horizontal="center"/>
    </xf>
    <xf numFmtId="0" fontId="17" fillId="14" borderId="9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833C0B"/>
      <color rgb="FFFF5601"/>
      <color rgb="FFF88302"/>
      <color rgb="FF0048BA"/>
      <color rgb="FFFF6700"/>
      <color rgb="FFFF6600"/>
      <color rgb="FF75F343"/>
      <color rgb="FF20E032"/>
      <color rgb="FF002060"/>
      <color rgb="FFF783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1"/>
  <sheetViews>
    <sheetView tabSelected="1" zoomScale="120" zoomScaleNormal="120" workbookViewId="0">
      <selection activeCell="X39" sqref="X39"/>
    </sheetView>
  </sheetViews>
  <sheetFormatPr defaultRowHeight="14.5" x14ac:dyDescent="0.35"/>
  <cols>
    <col min="1" max="1" width="17.26953125" customWidth="1"/>
    <col min="2" max="2" width="12.26953125" customWidth="1"/>
    <col min="3" max="3" width="6" style="7" customWidth="1"/>
    <col min="4" max="4" width="2" customWidth="1"/>
    <col min="5" max="13" width="3.7265625" customWidth="1"/>
    <col min="14" max="14" width="4.81640625" customWidth="1"/>
    <col min="15" max="23" width="3.7265625" customWidth="1"/>
    <col min="24" max="24" width="4.81640625" customWidth="1"/>
    <col min="25" max="25" width="6.7265625" customWidth="1"/>
    <col min="26" max="26" width="6.26953125" customWidth="1"/>
  </cols>
  <sheetData>
    <row r="1" spans="1:29" ht="16.5" customHeight="1" x14ac:dyDescent="0.35">
      <c r="A1" s="249" t="s">
        <v>89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249"/>
      <c r="X1" s="249"/>
      <c r="Y1" s="249"/>
    </row>
    <row r="2" spans="1:29" ht="15" thickBot="1" x14ac:dyDescent="0.4">
      <c r="A2" s="248" t="s">
        <v>11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</row>
    <row r="3" spans="1:29" ht="15.5" thickTop="1" thickBot="1" x14ac:dyDescent="0.4">
      <c r="A3" s="225" t="s">
        <v>0</v>
      </c>
      <c r="B3" s="225" t="s">
        <v>1</v>
      </c>
      <c r="C3" s="225" t="s">
        <v>2</v>
      </c>
      <c r="D3" s="226"/>
      <c r="E3" s="225">
        <v>1</v>
      </c>
      <c r="F3" s="225">
        <v>2</v>
      </c>
      <c r="G3" s="225">
        <v>3</v>
      </c>
      <c r="H3" s="225">
        <v>4</v>
      </c>
      <c r="I3" s="225">
        <v>5</v>
      </c>
      <c r="J3" s="225">
        <v>6</v>
      </c>
      <c r="K3" s="225">
        <v>7</v>
      </c>
      <c r="L3" s="225">
        <v>8</v>
      </c>
      <c r="M3" s="225">
        <v>9</v>
      </c>
      <c r="N3" s="227" t="s">
        <v>3</v>
      </c>
      <c r="O3" s="225">
        <v>10</v>
      </c>
      <c r="P3" s="225">
        <v>11</v>
      </c>
      <c r="Q3" s="225">
        <v>12</v>
      </c>
      <c r="R3" s="225">
        <v>13</v>
      </c>
      <c r="S3" s="225">
        <v>14</v>
      </c>
      <c r="T3" s="225">
        <v>15</v>
      </c>
      <c r="U3" s="225">
        <v>16</v>
      </c>
      <c r="V3" s="225">
        <v>17</v>
      </c>
      <c r="W3" s="225">
        <v>18</v>
      </c>
      <c r="X3" s="227" t="s">
        <v>4</v>
      </c>
      <c r="Y3" s="225" t="s">
        <v>5</v>
      </c>
      <c r="Z3" s="228" t="s">
        <v>16</v>
      </c>
    </row>
    <row r="4" spans="1:29" ht="15" thickTop="1" x14ac:dyDescent="0.35">
      <c r="A4" s="70" t="s">
        <v>94</v>
      </c>
      <c r="B4" s="15" t="s">
        <v>17</v>
      </c>
      <c r="C4" s="15">
        <v>12</v>
      </c>
      <c r="D4" s="71"/>
      <c r="E4" s="15">
        <v>3</v>
      </c>
      <c r="F4" s="15">
        <v>5</v>
      </c>
      <c r="G4" s="15">
        <v>4</v>
      </c>
      <c r="H4" s="15">
        <v>4</v>
      </c>
      <c r="I4" s="15">
        <v>3</v>
      </c>
      <c r="J4" s="15">
        <v>5</v>
      </c>
      <c r="K4" s="15">
        <v>4</v>
      </c>
      <c r="L4" s="15">
        <v>4</v>
      </c>
      <c r="M4" s="72">
        <v>5</v>
      </c>
      <c r="N4" s="32">
        <f t="shared" ref="N4:N33" si="0">SUM(E4:M4)</f>
        <v>37</v>
      </c>
      <c r="O4" s="73">
        <v>5</v>
      </c>
      <c r="P4" s="15">
        <v>4</v>
      </c>
      <c r="Q4" s="15">
        <v>4</v>
      </c>
      <c r="R4" s="15">
        <v>5</v>
      </c>
      <c r="S4" s="15">
        <v>4</v>
      </c>
      <c r="T4" s="15">
        <v>3</v>
      </c>
      <c r="U4" s="15">
        <v>5</v>
      </c>
      <c r="V4" s="15">
        <v>5</v>
      </c>
      <c r="W4" s="72">
        <v>5</v>
      </c>
      <c r="X4" s="32">
        <f t="shared" ref="X4:X33" si="1">SUM(O4:W4)</f>
        <v>40</v>
      </c>
      <c r="Y4" s="186">
        <f t="shared" ref="Y4:Y33" si="2">N4+X4</f>
        <v>77</v>
      </c>
      <c r="Z4" s="183">
        <f>Y4-71</f>
        <v>6</v>
      </c>
    </row>
    <row r="5" spans="1:29" x14ac:dyDescent="0.35">
      <c r="A5" s="74" t="s">
        <v>100</v>
      </c>
      <c r="B5" s="16" t="s">
        <v>17</v>
      </c>
      <c r="C5" s="68">
        <v>12</v>
      </c>
      <c r="D5" s="75"/>
      <c r="E5" s="68">
        <v>4</v>
      </c>
      <c r="F5" s="68">
        <v>5</v>
      </c>
      <c r="G5" s="68">
        <v>3</v>
      </c>
      <c r="H5" s="68">
        <v>4</v>
      </c>
      <c r="I5" s="68">
        <v>3</v>
      </c>
      <c r="J5" s="68">
        <v>4</v>
      </c>
      <c r="K5" s="68">
        <v>5</v>
      </c>
      <c r="L5" s="68">
        <v>4</v>
      </c>
      <c r="M5" s="76">
        <v>4</v>
      </c>
      <c r="N5" s="34">
        <f t="shared" si="0"/>
        <v>36</v>
      </c>
      <c r="O5" s="77">
        <v>5</v>
      </c>
      <c r="P5" s="68">
        <v>4</v>
      </c>
      <c r="Q5" s="68">
        <v>4</v>
      </c>
      <c r="R5" s="68">
        <v>5</v>
      </c>
      <c r="S5" s="68">
        <v>5</v>
      </c>
      <c r="T5" s="68">
        <v>4</v>
      </c>
      <c r="U5" s="68">
        <v>4</v>
      </c>
      <c r="V5" s="68">
        <v>5</v>
      </c>
      <c r="W5" s="76">
        <v>4</v>
      </c>
      <c r="X5" s="34">
        <f t="shared" si="1"/>
        <v>40</v>
      </c>
      <c r="Y5" s="187">
        <f t="shared" si="2"/>
        <v>76</v>
      </c>
      <c r="Z5" s="184">
        <f t="shared" ref="Z5:Z45" si="3">Y5-71</f>
        <v>5</v>
      </c>
    </row>
    <row r="6" spans="1:29" x14ac:dyDescent="0.35">
      <c r="A6" s="74" t="s">
        <v>108</v>
      </c>
      <c r="B6" s="16" t="s">
        <v>17</v>
      </c>
      <c r="C6" s="68">
        <v>11</v>
      </c>
      <c r="D6" s="75"/>
      <c r="E6" s="68">
        <v>5</v>
      </c>
      <c r="F6" s="68">
        <v>5</v>
      </c>
      <c r="G6" s="68">
        <v>4</v>
      </c>
      <c r="H6" s="68">
        <v>3</v>
      </c>
      <c r="I6" s="68">
        <v>3</v>
      </c>
      <c r="J6" s="68">
        <v>4</v>
      </c>
      <c r="K6" s="68">
        <v>5</v>
      </c>
      <c r="L6" s="68">
        <v>4</v>
      </c>
      <c r="M6" s="76">
        <v>5</v>
      </c>
      <c r="N6" s="34">
        <f t="shared" si="0"/>
        <v>38</v>
      </c>
      <c r="O6" s="77">
        <v>6</v>
      </c>
      <c r="P6" s="68">
        <v>4</v>
      </c>
      <c r="Q6" s="68">
        <v>6</v>
      </c>
      <c r="R6" s="68">
        <v>5</v>
      </c>
      <c r="S6" s="68">
        <v>4</v>
      </c>
      <c r="T6" s="68">
        <v>5</v>
      </c>
      <c r="U6" s="68">
        <v>5</v>
      </c>
      <c r="V6" s="68">
        <v>5</v>
      </c>
      <c r="W6" s="76">
        <v>5</v>
      </c>
      <c r="X6" s="34">
        <f t="shared" si="1"/>
        <v>45</v>
      </c>
      <c r="Y6" s="187">
        <f t="shared" si="2"/>
        <v>83</v>
      </c>
      <c r="Z6" s="184">
        <f t="shared" si="3"/>
        <v>12</v>
      </c>
    </row>
    <row r="7" spans="1:29" x14ac:dyDescent="0.35">
      <c r="A7" s="74" t="s">
        <v>121</v>
      </c>
      <c r="B7" s="16" t="s">
        <v>17</v>
      </c>
      <c r="C7" s="68">
        <v>12</v>
      </c>
      <c r="D7" s="75"/>
      <c r="E7" s="68">
        <v>5</v>
      </c>
      <c r="F7" s="68">
        <v>5</v>
      </c>
      <c r="G7" s="68">
        <v>3</v>
      </c>
      <c r="H7" s="68">
        <v>6</v>
      </c>
      <c r="I7" s="68">
        <v>3</v>
      </c>
      <c r="J7" s="68">
        <v>4</v>
      </c>
      <c r="K7" s="68">
        <v>5</v>
      </c>
      <c r="L7" s="68">
        <v>5</v>
      </c>
      <c r="M7" s="76">
        <v>5</v>
      </c>
      <c r="N7" s="34">
        <f t="shared" si="0"/>
        <v>41</v>
      </c>
      <c r="O7" s="77">
        <v>6</v>
      </c>
      <c r="P7" s="68">
        <v>5</v>
      </c>
      <c r="Q7" s="68">
        <v>4</v>
      </c>
      <c r="R7" s="68">
        <v>10</v>
      </c>
      <c r="S7" s="68">
        <v>4</v>
      </c>
      <c r="T7" s="68">
        <v>4</v>
      </c>
      <c r="U7" s="68">
        <v>5</v>
      </c>
      <c r="V7" s="68">
        <v>5</v>
      </c>
      <c r="W7" s="76">
        <v>6</v>
      </c>
      <c r="X7" s="34">
        <f t="shared" si="1"/>
        <v>49</v>
      </c>
      <c r="Y7" s="187">
        <f t="shared" si="2"/>
        <v>90</v>
      </c>
      <c r="Z7" s="184">
        <f t="shared" si="3"/>
        <v>19</v>
      </c>
    </row>
    <row r="8" spans="1:29" x14ac:dyDescent="0.35">
      <c r="A8" s="74" t="s">
        <v>122</v>
      </c>
      <c r="B8" s="16" t="s">
        <v>17</v>
      </c>
      <c r="C8" s="68">
        <v>11</v>
      </c>
      <c r="D8" s="75"/>
      <c r="E8" s="68">
        <v>5</v>
      </c>
      <c r="F8" s="68">
        <v>5</v>
      </c>
      <c r="G8" s="68">
        <v>3</v>
      </c>
      <c r="H8" s="68">
        <v>5</v>
      </c>
      <c r="I8" s="68">
        <v>4</v>
      </c>
      <c r="J8" s="68">
        <v>4</v>
      </c>
      <c r="K8" s="68">
        <v>5</v>
      </c>
      <c r="L8" s="68">
        <v>4</v>
      </c>
      <c r="M8" s="76">
        <v>4</v>
      </c>
      <c r="N8" s="34">
        <f t="shared" si="0"/>
        <v>39</v>
      </c>
      <c r="O8" s="77">
        <v>5</v>
      </c>
      <c r="P8" s="68">
        <v>3</v>
      </c>
      <c r="Q8" s="68">
        <v>6</v>
      </c>
      <c r="R8" s="68">
        <v>6</v>
      </c>
      <c r="S8" s="68">
        <v>6</v>
      </c>
      <c r="T8" s="68">
        <v>3</v>
      </c>
      <c r="U8" s="68">
        <v>4</v>
      </c>
      <c r="V8" s="68">
        <v>5</v>
      </c>
      <c r="W8" s="76">
        <v>3</v>
      </c>
      <c r="X8" s="34">
        <f t="shared" si="1"/>
        <v>41</v>
      </c>
      <c r="Y8" s="187">
        <f t="shared" si="2"/>
        <v>80</v>
      </c>
      <c r="Z8" s="184">
        <f t="shared" si="3"/>
        <v>9</v>
      </c>
    </row>
    <row r="9" spans="1:29" ht="15" thickBot="1" x14ac:dyDescent="0.4">
      <c r="A9" s="78" t="s">
        <v>126</v>
      </c>
      <c r="B9" s="16" t="s">
        <v>17</v>
      </c>
      <c r="C9" s="79">
        <v>10</v>
      </c>
      <c r="D9" s="80"/>
      <c r="E9" s="79">
        <v>4</v>
      </c>
      <c r="F9" s="79">
        <v>8</v>
      </c>
      <c r="G9" s="79">
        <v>4</v>
      </c>
      <c r="H9" s="79">
        <v>6</v>
      </c>
      <c r="I9" s="79">
        <v>3</v>
      </c>
      <c r="J9" s="79">
        <v>9</v>
      </c>
      <c r="K9" s="79">
        <v>9</v>
      </c>
      <c r="L9" s="79">
        <v>4</v>
      </c>
      <c r="M9" s="81">
        <v>8</v>
      </c>
      <c r="N9" s="36">
        <f t="shared" si="0"/>
        <v>55</v>
      </c>
      <c r="O9" s="82">
        <v>7</v>
      </c>
      <c r="P9" s="79">
        <v>5</v>
      </c>
      <c r="Q9" s="79">
        <v>6</v>
      </c>
      <c r="R9" s="79">
        <v>9</v>
      </c>
      <c r="S9" s="79">
        <v>6</v>
      </c>
      <c r="T9" s="79">
        <v>5</v>
      </c>
      <c r="U9" s="79">
        <v>5</v>
      </c>
      <c r="V9" s="79">
        <v>4</v>
      </c>
      <c r="W9" s="76">
        <v>6</v>
      </c>
      <c r="X9" s="36">
        <f t="shared" si="1"/>
        <v>53</v>
      </c>
      <c r="Y9" s="188">
        <f t="shared" si="2"/>
        <v>108</v>
      </c>
      <c r="Z9" s="185">
        <f t="shared" si="3"/>
        <v>37</v>
      </c>
    </row>
    <row r="10" spans="1:29" ht="15" thickTop="1" x14ac:dyDescent="0.35">
      <c r="A10" s="98" t="s">
        <v>101</v>
      </c>
      <c r="B10" s="99" t="s">
        <v>18</v>
      </c>
      <c r="C10" s="99">
        <v>10</v>
      </c>
      <c r="D10" s="31"/>
      <c r="E10" s="99">
        <v>5</v>
      </c>
      <c r="F10" s="99">
        <v>6</v>
      </c>
      <c r="G10" s="99">
        <v>3</v>
      </c>
      <c r="H10" s="99">
        <v>4</v>
      </c>
      <c r="I10" s="99">
        <v>3</v>
      </c>
      <c r="J10" s="99">
        <v>5</v>
      </c>
      <c r="K10" s="99">
        <v>5</v>
      </c>
      <c r="L10" s="99">
        <v>4</v>
      </c>
      <c r="M10" s="106">
        <v>5</v>
      </c>
      <c r="N10" s="32">
        <f t="shared" si="0"/>
        <v>40</v>
      </c>
      <c r="O10" s="109">
        <v>6</v>
      </c>
      <c r="P10" s="99">
        <v>4</v>
      </c>
      <c r="Q10" s="99">
        <v>3</v>
      </c>
      <c r="R10" s="99">
        <v>6</v>
      </c>
      <c r="S10" s="99">
        <v>4</v>
      </c>
      <c r="T10" s="99">
        <v>5</v>
      </c>
      <c r="U10" s="99">
        <v>4</v>
      </c>
      <c r="V10" s="99">
        <v>5</v>
      </c>
      <c r="W10" s="106">
        <v>4</v>
      </c>
      <c r="X10" s="32">
        <f t="shared" si="1"/>
        <v>41</v>
      </c>
      <c r="Y10" s="189">
        <f t="shared" si="2"/>
        <v>81</v>
      </c>
      <c r="Z10" s="183">
        <f t="shared" si="3"/>
        <v>10</v>
      </c>
    </row>
    <row r="11" spans="1:29" x14ac:dyDescent="0.35">
      <c r="A11" s="100" t="s">
        <v>112</v>
      </c>
      <c r="B11" s="101" t="s">
        <v>18</v>
      </c>
      <c r="C11" s="102">
        <v>11</v>
      </c>
      <c r="D11" s="33"/>
      <c r="E11" s="102">
        <v>4</v>
      </c>
      <c r="F11" s="102">
        <v>5</v>
      </c>
      <c r="G11" s="102">
        <v>3</v>
      </c>
      <c r="H11" s="102">
        <v>4</v>
      </c>
      <c r="I11" s="102">
        <v>4</v>
      </c>
      <c r="J11" s="102">
        <v>5</v>
      </c>
      <c r="K11" s="102">
        <v>4</v>
      </c>
      <c r="L11" s="102">
        <v>5</v>
      </c>
      <c r="M11" s="107">
        <v>6</v>
      </c>
      <c r="N11" s="34">
        <f t="shared" si="0"/>
        <v>40</v>
      </c>
      <c r="O11" s="110">
        <v>6</v>
      </c>
      <c r="P11" s="102">
        <v>4</v>
      </c>
      <c r="Q11" s="102">
        <v>4</v>
      </c>
      <c r="R11" s="102">
        <v>5</v>
      </c>
      <c r="S11" s="102">
        <v>4</v>
      </c>
      <c r="T11" s="102">
        <v>4</v>
      </c>
      <c r="U11" s="102">
        <v>5</v>
      </c>
      <c r="V11" s="102">
        <v>7</v>
      </c>
      <c r="W11" s="107">
        <v>5</v>
      </c>
      <c r="X11" s="34">
        <f t="shared" si="1"/>
        <v>44</v>
      </c>
      <c r="Y11" s="190">
        <f t="shared" si="2"/>
        <v>84</v>
      </c>
      <c r="Z11" s="184">
        <f t="shared" si="3"/>
        <v>13</v>
      </c>
    </row>
    <row r="12" spans="1:29" x14ac:dyDescent="0.35">
      <c r="A12" s="100" t="s">
        <v>117</v>
      </c>
      <c r="B12" s="101" t="s">
        <v>18</v>
      </c>
      <c r="C12" s="102">
        <v>12</v>
      </c>
      <c r="D12" s="33"/>
      <c r="E12" s="102">
        <v>4</v>
      </c>
      <c r="F12" s="102">
        <v>5</v>
      </c>
      <c r="G12" s="102">
        <v>3</v>
      </c>
      <c r="H12" s="102">
        <v>7</v>
      </c>
      <c r="I12" s="102">
        <v>4</v>
      </c>
      <c r="J12" s="102">
        <v>5</v>
      </c>
      <c r="K12" s="102">
        <v>5</v>
      </c>
      <c r="L12" s="102">
        <v>4</v>
      </c>
      <c r="M12" s="107">
        <v>5</v>
      </c>
      <c r="N12" s="34">
        <f t="shared" si="0"/>
        <v>42</v>
      </c>
      <c r="O12" s="110">
        <v>7</v>
      </c>
      <c r="P12" s="102">
        <v>5</v>
      </c>
      <c r="Q12" s="102">
        <v>4</v>
      </c>
      <c r="R12" s="102">
        <v>5</v>
      </c>
      <c r="S12" s="102">
        <v>5</v>
      </c>
      <c r="T12" s="102">
        <v>5</v>
      </c>
      <c r="U12" s="102">
        <v>5</v>
      </c>
      <c r="V12" s="102">
        <v>5</v>
      </c>
      <c r="W12" s="107">
        <v>5</v>
      </c>
      <c r="X12" s="34">
        <f t="shared" si="1"/>
        <v>46</v>
      </c>
      <c r="Y12" s="190">
        <f t="shared" si="2"/>
        <v>88</v>
      </c>
      <c r="Z12" s="184">
        <f t="shared" si="3"/>
        <v>17</v>
      </c>
    </row>
    <row r="13" spans="1:29" x14ac:dyDescent="0.35">
      <c r="A13" s="100" t="s">
        <v>124</v>
      </c>
      <c r="B13" s="101" t="s">
        <v>18</v>
      </c>
      <c r="C13" s="102">
        <v>12</v>
      </c>
      <c r="D13" s="33"/>
      <c r="E13" s="102">
        <v>4</v>
      </c>
      <c r="F13" s="102">
        <v>6</v>
      </c>
      <c r="G13" s="102">
        <v>3</v>
      </c>
      <c r="H13" s="102">
        <v>4</v>
      </c>
      <c r="I13" s="102">
        <v>3</v>
      </c>
      <c r="J13" s="102">
        <v>7</v>
      </c>
      <c r="K13" s="102">
        <v>4</v>
      </c>
      <c r="L13" s="102">
        <v>6</v>
      </c>
      <c r="M13" s="107">
        <v>5</v>
      </c>
      <c r="N13" s="34">
        <f t="shared" si="0"/>
        <v>42</v>
      </c>
      <c r="O13" s="110">
        <v>6</v>
      </c>
      <c r="P13" s="102">
        <v>4</v>
      </c>
      <c r="Q13" s="102">
        <v>5</v>
      </c>
      <c r="R13" s="102">
        <v>6</v>
      </c>
      <c r="S13" s="102">
        <v>6</v>
      </c>
      <c r="T13" s="102">
        <v>5</v>
      </c>
      <c r="U13" s="102">
        <v>5</v>
      </c>
      <c r="V13" s="102">
        <v>6</v>
      </c>
      <c r="W13" s="107">
        <v>6</v>
      </c>
      <c r="X13" s="34">
        <f t="shared" si="1"/>
        <v>49</v>
      </c>
      <c r="Y13" s="190">
        <f t="shared" si="2"/>
        <v>91</v>
      </c>
      <c r="Z13" s="184">
        <f t="shared" si="3"/>
        <v>20</v>
      </c>
      <c r="AC13" s="8"/>
    </row>
    <row r="14" spans="1:29" x14ac:dyDescent="0.35">
      <c r="A14" s="100" t="s">
        <v>127</v>
      </c>
      <c r="B14" s="101" t="s">
        <v>18</v>
      </c>
      <c r="C14" s="102">
        <v>10</v>
      </c>
      <c r="D14" s="33"/>
      <c r="E14" s="102">
        <v>4</v>
      </c>
      <c r="F14" s="102">
        <v>5</v>
      </c>
      <c r="G14" s="102">
        <v>3</v>
      </c>
      <c r="H14" s="102">
        <v>4</v>
      </c>
      <c r="I14" s="102">
        <v>3</v>
      </c>
      <c r="J14" s="102">
        <v>5</v>
      </c>
      <c r="K14" s="102">
        <v>4</v>
      </c>
      <c r="L14" s="102">
        <v>4</v>
      </c>
      <c r="M14" s="107">
        <v>5</v>
      </c>
      <c r="N14" s="34">
        <f t="shared" si="0"/>
        <v>37</v>
      </c>
      <c r="O14" s="110">
        <v>5</v>
      </c>
      <c r="P14" s="102">
        <v>4</v>
      </c>
      <c r="Q14" s="102">
        <v>4</v>
      </c>
      <c r="R14" s="102">
        <v>6</v>
      </c>
      <c r="S14" s="102">
        <v>6</v>
      </c>
      <c r="T14" s="102">
        <v>3</v>
      </c>
      <c r="U14" s="102">
        <v>4</v>
      </c>
      <c r="V14" s="102">
        <v>4</v>
      </c>
      <c r="W14" s="107">
        <v>5</v>
      </c>
      <c r="X14" s="34">
        <f t="shared" si="1"/>
        <v>41</v>
      </c>
      <c r="Y14" s="190">
        <f t="shared" si="2"/>
        <v>78</v>
      </c>
      <c r="Z14" s="184">
        <f t="shared" si="3"/>
        <v>7</v>
      </c>
    </row>
    <row r="15" spans="1:29" ht="15" thickBot="1" x14ac:dyDescent="0.4">
      <c r="A15" s="103" t="s">
        <v>131</v>
      </c>
      <c r="B15" s="104" t="s">
        <v>18</v>
      </c>
      <c r="C15" s="105">
        <v>9</v>
      </c>
      <c r="D15" s="35"/>
      <c r="E15" s="105">
        <v>6</v>
      </c>
      <c r="F15" s="105">
        <v>7</v>
      </c>
      <c r="G15" s="105">
        <v>3</v>
      </c>
      <c r="H15" s="105">
        <v>4</v>
      </c>
      <c r="I15" s="105">
        <v>3</v>
      </c>
      <c r="J15" s="105">
        <v>5</v>
      </c>
      <c r="K15" s="105">
        <v>4</v>
      </c>
      <c r="L15" s="105">
        <v>4</v>
      </c>
      <c r="M15" s="108">
        <v>6</v>
      </c>
      <c r="N15" s="36">
        <f t="shared" si="0"/>
        <v>42</v>
      </c>
      <c r="O15" s="111">
        <v>7</v>
      </c>
      <c r="P15" s="105">
        <v>5</v>
      </c>
      <c r="Q15" s="105">
        <v>6</v>
      </c>
      <c r="R15" s="105">
        <v>5</v>
      </c>
      <c r="S15" s="105">
        <v>4</v>
      </c>
      <c r="T15" s="105">
        <v>3</v>
      </c>
      <c r="U15" s="105">
        <v>6</v>
      </c>
      <c r="V15" s="105">
        <v>5</v>
      </c>
      <c r="W15" s="108">
        <v>5</v>
      </c>
      <c r="X15" s="36">
        <f t="shared" si="1"/>
        <v>46</v>
      </c>
      <c r="Y15" s="191">
        <f t="shared" si="2"/>
        <v>88</v>
      </c>
      <c r="Z15" s="185">
        <f t="shared" si="3"/>
        <v>17</v>
      </c>
    </row>
    <row r="16" spans="1:29" ht="15" thickTop="1" x14ac:dyDescent="0.35">
      <c r="A16" s="26" t="s">
        <v>95</v>
      </c>
      <c r="B16" s="17" t="s">
        <v>9</v>
      </c>
      <c r="C16" s="17">
        <v>10</v>
      </c>
      <c r="D16" s="31"/>
      <c r="E16" s="17">
        <v>4</v>
      </c>
      <c r="F16" s="17">
        <v>5</v>
      </c>
      <c r="G16" s="17">
        <v>4</v>
      </c>
      <c r="H16" s="17">
        <v>6</v>
      </c>
      <c r="I16" s="17">
        <v>3</v>
      </c>
      <c r="J16" s="17">
        <v>5</v>
      </c>
      <c r="K16" s="17">
        <v>4</v>
      </c>
      <c r="L16" s="17">
        <v>4</v>
      </c>
      <c r="M16" s="37">
        <v>4</v>
      </c>
      <c r="N16" s="32">
        <f t="shared" si="0"/>
        <v>39</v>
      </c>
      <c r="O16" s="38">
        <v>5</v>
      </c>
      <c r="P16" s="17">
        <v>4</v>
      </c>
      <c r="Q16" s="17">
        <v>5</v>
      </c>
      <c r="R16" s="17">
        <v>5</v>
      </c>
      <c r="S16" s="17">
        <v>4</v>
      </c>
      <c r="T16" s="17">
        <v>4</v>
      </c>
      <c r="U16" s="17">
        <v>5</v>
      </c>
      <c r="V16" s="17">
        <v>4</v>
      </c>
      <c r="W16" s="37">
        <v>5</v>
      </c>
      <c r="X16" s="32">
        <f t="shared" si="1"/>
        <v>41</v>
      </c>
      <c r="Y16" s="192">
        <f t="shared" si="2"/>
        <v>80</v>
      </c>
      <c r="Z16" s="183">
        <f t="shared" si="3"/>
        <v>9</v>
      </c>
    </row>
    <row r="17" spans="1:26" x14ac:dyDescent="0.35">
      <c r="A17" s="27" t="s">
        <v>104</v>
      </c>
      <c r="B17" s="18" t="s">
        <v>9</v>
      </c>
      <c r="C17" s="28">
        <v>11</v>
      </c>
      <c r="D17" s="33"/>
      <c r="E17" s="28">
        <v>4</v>
      </c>
      <c r="F17" s="28">
        <v>7</v>
      </c>
      <c r="G17" s="28">
        <v>3</v>
      </c>
      <c r="H17" s="28">
        <v>9</v>
      </c>
      <c r="I17" s="28">
        <v>4</v>
      </c>
      <c r="J17" s="28">
        <v>6</v>
      </c>
      <c r="K17" s="28">
        <v>4</v>
      </c>
      <c r="L17" s="28">
        <v>4</v>
      </c>
      <c r="M17" s="39">
        <v>5</v>
      </c>
      <c r="N17" s="34">
        <f t="shared" si="0"/>
        <v>46</v>
      </c>
      <c r="O17" s="40">
        <v>5</v>
      </c>
      <c r="P17" s="28">
        <v>5</v>
      </c>
      <c r="Q17" s="28">
        <v>5</v>
      </c>
      <c r="R17" s="28">
        <v>4</v>
      </c>
      <c r="S17" s="28">
        <v>5</v>
      </c>
      <c r="T17" s="28">
        <v>3</v>
      </c>
      <c r="U17" s="28">
        <v>4</v>
      </c>
      <c r="V17" s="28">
        <v>4</v>
      </c>
      <c r="W17" s="39">
        <v>4</v>
      </c>
      <c r="X17" s="34">
        <f t="shared" si="1"/>
        <v>39</v>
      </c>
      <c r="Y17" s="193">
        <f t="shared" si="2"/>
        <v>85</v>
      </c>
      <c r="Z17" s="184">
        <f t="shared" si="3"/>
        <v>14</v>
      </c>
    </row>
    <row r="18" spans="1:26" x14ac:dyDescent="0.35">
      <c r="A18" s="27" t="s">
        <v>106</v>
      </c>
      <c r="B18" s="18" t="s">
        <v>9</v>
      </c>
      <c r="C18" s="28">
        <v>10</v>
      </c>
      <c r="D18" s="33"/>
      <c r="E18" s="28">
        <v>4</v>
      </c>
      <c r="F18" s="28">
        <v>6</v>
      </c>
      <c r="G18" s="28">
        <v>4</v>
      </c>
      <c r="H18" s="28">
        <v>3</v>
      </c>
      <c r="I18" s="28">
        <v>4</v>
      </c>
      <c r="J18" s="28">
        <v>4</v>
      </c>
      <c r="K18" s="28">
        <v>4</v>
      </c>
      <c r="L18" s="28">
        <v>3</v>
      </c>
      <c r="M18" s="39">
        <v>5</v>
      </c>
      <c r="N18" s="34">
        <f t="shared" si="0"/>
        <v>37</v>
      </c>
      <c r="O18" s="40">
        <v>6</v>
      </c>
      <c r="P18" s="28">
        <v>4</v>
      </c>
      <c r="Q18" s="28">
        <v>4</v>
      </c>
      <c r="R18" s="28">
        <v>5</v>
      </c>
      <c r="S18" s="28">
        <v>4</v>
      </c>
      <c r="T18" s="28">
        <v>4</v>
      </c>
      <c r="U18" s="28">
        <v>5</v>
      </c>
      <c r="V18" s="28">
        <v>3</v>
      </c>
      <c r="W18" s="39">
        <v>4</v>
      </c>
      <c r="X18" s="34">
        <f t="shared" si="1"/>
        <v>39</v>
      </c>
      <c r="Y18" s="193">
        <f t="shared" si="2"/>
        <v>76</v>
      </c>
      <c r="Z18" s="184">
        <f t="shared" si="3"/>
        <v>5</v>
      </c>
    </row>
    <row r="19" spans="1:26" x14ac:dyDescent="0.35">
      <c r="A19" s="27" t="s">
        <v>118</v>
      </c>
      <c r="B19" s="18" t="s">
        <v>9</v>
      </c>
      <c r="C19" s="28">
        <v>10</v>
      </c>
      <c r="D19" s="33"/>
      <c r="E19" s="28">
        <v>4</v>
      </c>
      <c r="F19" s="28">
        <v>7</v>
      </c>
      <c r="G19" s="28">
        <v>2</v>
      </c>
      <c r="H19" s="28">
        <v>4</v>
      </c>
      <c r="I19" s="28">
        <v>3</v>
      </c>
      <c r="J19" s="28">
        <v>3</v>
      </c>
      <c r="K19" s="28">
        <v>4</v>
      </c>
      <c r="L19" s="28">
        <v>4</v>
      </c>
      <c r="M19" s="39">
        <v>4</v>
      </c>
      <c r="N19" s="34">
        <f t="shared" si="0"/>
        <v>35</v>
      </c>
      <c r="O19" s="40">
        <v>5</v>
      </c>
      <c r="P19" s="28">
        <v>4</v>
      </c>
      <c r="Q19" s="28">
        <v>4</v>
      </c>
      <c r="R19" s="28">
        <v>6</v>
      </c>
      <c r="S19" s="28">
        <v>5</v>
      </c>
      <c r="T19" s="28">
        <v>4</v>
      </c>
      <c r="U19" s="28">
        <v>4</v>
      </c>
      <c r="V19" s="28">
        <v>5</v>
      </c>
      <c r="W19" s="39">
        <v>5</v>
      </c>
      <c r="X19" s="34">
        <f t="shared" si="1"/>
        <v>42</v>
      </c>
      <c r="Y19" s="193">
        <f t="shared" si="2"/>
        <v>77</v>
      </c>
      <c r="Z19" s="184">
        <f t="shared" si="3"/>
        <v>6</v>
      </c>
    </row>
    <row r="20" spans="1:26" x14ac:dyDescent="0.35">
      <c r="A20" s="27" t="s">
        <v>128</v>
      </c>
      <c r="B20" s="18" t="s">
        <v>9</v>
      </c>
      <c r="C20" s="28">
        <v>10</v>
      </c>
      <c r="D20" s="33"/>
      <c r="E20" s="28">
        <v>5</v>
      </c>
      <c r="F20" s="28">
        <v>5</v>
      </c>
      <c r="G20" s="28">
        <v>3</v>
      </c>
      <c r="H20" s="28">
        <v>5</v>
      </c>
      <c r="I20" s="28">
        <v>3</v>
      </c>
      <c r="J20" s="28">
        <v>6</v>
      </c>
      <c r="K20" s="28">
        <v>6</v>
      </c>
      <c r="L20" s="28">
        <v>4</v>
      </c>
      <c r="M20" s="39">
        <v>6</v>
      </c>
      <c r="N20" s="34">
        <f t="shared" si="0"/>
        <v>43</v>
      </c>
      <c r="O20" s="40">
        <v>6</v>
      </c>
      <c r="P20" s="28">
        <v>3</v>
      </c>
      <c r="Q20" s="28">
        <v>5</v>
      </c>
      <c r="R20" s="28">
        <v>5</v>
      </c>
      <c r="S20" s="28">
        <v>5</v>
      </c>
      <c r="T20" s="28">
        <v>5</v>
      </c>
      <c r="U20" s="28">
        <v>5</v>
      </c>
      <c r="V20" s="28">
        <v>7</v>
      </c>
      <c r="W20" s="39">
        <v>5</v>
      </c>
      <c r="X20" s="34">
        <f t="shared" si="1"/>
        <v>46</v>
      </c>
      <c r="Y20" s="193">
        <f t="shared" si="2"/>
        <v>89</v>
      </c>
      <c r="Z20" s="184">
        <f t="shared" si="3"/>
        <v>18</v>
      </c>
    </row>
    <row r="21" spans="1:26" ht="15" thickBot="1" x14ac:dyDescent="0.4">
      <c r="A21" s="29" t="s">
        <v>130</v>
      </c>
      <c r="B21" s="19" t="s">
        <v>9</v>
      </c>
      <c r="C21" s="30">
        <v>11</v>
      </c>
      <c r="D21" s="35"/>
      <c r="E21" s="30">
        <v>5</v>
      </c>
      <c r="F21" s="30">
        <v>7</v>
      </c>
      <c r="G21" s="30">
        <v>5</v>
      </c>
      <c r="H21" s="30">
        <v>7</v>
      </c>
      <c r="I21" s="30">
        <v>4</v>
      </c>
      <c r="J21" s="30">
        <v>7</v>
      </c>
      <c r="K21" s="30">
        <v>6</v>
      </c>
      <c r="L21" s="30">
        <v>5</v>
      </c>
      <c r="M21" s="41">
        <v>6</v>
      </c>
      <c r="N21" s="36">
        <f t="shared" si="0"/>
        <v>52</v>
      </c>
      <c r="O21" s="42">
        <v>6</v>
      </c>
      <c r="P21" s="30">
        <v>6</v>
      </c>
      <c r="Q21" s="30">
        <v>5</v>
      </c>
      <c r="R21" s="30">
        <v>7</v>
      </c>
      <c r="S21" s="30">
        <v>5</v>
      </c>
      <c r="T21" s="30">
        <v>5</v>
      </c>
      <c r="U21" s="30">
        <v>5</v>
      </c>
      <c r="V21" s="30">
        <v>4</v>
      </c>
      <c r="W21" s="41">
        <v>4</v>
      </c>
      <c r="X21" s="36">
        <f t="shared" si="1"/>
        <v>47</v>
      </c>
      <c r="Y21" s="194">
        <f t="shared" si="2"/>
        <v>99</v>
      </c>
      <c r="Z21" s="185">
        <f t="shared" si="3"/>
        <v>28</v>
      </c>
    </row>
    <row r="22" spans="1:26" ht="15" thickTop="1" x14ac:dyDescent="0.35">
      <c r="A22" s="112" t="s">
        <v>92</v>
      </c>
      <c r="B22" s="113" t="s">
        <v>19</v>
      </c>
      <c r="C22" s="114">
        <v>9</v>
      </c>
      <c r="D22" s="31"/>
      <c r="E22" s="121">
        <v>4</v>
      </c>
      <c r="F22" s="113">
        <v>5</v>
      </c>
      <c r="G22" s="113">
        <v>3</v>
      </c>
      <c r="H22" s="113">
        <v>4</v>
      </c>
      <c r="I22" s="113">
        <v>4</v>
      </c>
      <c r="J22" s="113">
        <v>4</v>
      </c>
      <c r="K22" s="113">
        <v>5</v>
      </c>
      <c r="L22" s="113">
        <v>5</v>
      </c>
      <c r="M22" s="122">
        <v>5</v>
      </c>
      <c r="N22" s="43">
        <f t="shared" si="0"/>
        <v>39</v>
      </c>
      <c r="O22" s="127">
        <v>6</v>
      </c>
      <c r="P22" s="113">
        <v>3</v>
      </c>
      <c r="Q22" s="113">
        <v>4</v>
      </c>
      <c r="R22" s="113">
        <v>6</v>
      </c>
      <c r="S22" s="113">
        <v>4</v>
      </c>
      <c r="T22" s="113">
        <v>3</v>
      </c>
      <c r="U22" s="113">
        <v>4</v>
      </c>
      <c r="V22" s="113">
        <v>6</v>
      </c>
      <c r="W22" s="122">
        <v>4</v>
      </c>
      <c r="X22" s="44">
        <f t="shared" si="1"/>
        <v>40</v>
      </c>
      <c r="Y22" s="195">
        <f t="shared" si="2"/>
        <v>79</v>
      </c>
      <c r="Z22" s="183">
        <f t="shared" si="3"/>
        <v>8</v>
      </c>
    </row>
    <row r="23" spans="1:26" x14ac:dyDescent="0.35">
      <c r="A23" s="115" t="s">
        <v>99</v>
      </c>
      <c r="B23" s="116" t="s">
        <v>19</v>
      </c>
      <c r="C23" s="117">
        <v>12</v>
      </c>
      <c r="D23" s="33"/>
      <c r="E23" s="123">
        <v>6</v>
      </c>
      <c r="F23" s="116">
        <v>4</v>
      </c>
      <c r="G23" s="116">
        <v>4</v>
      </c>
      <c r="H23" s="116">
        <v>4</v>
      </c>
      <c r="I23" s="116">
        <v>2</v>
      </c>
      <c r="J23" s="116">
        <v>5</v>
      </c>
      <c r="K23" s="116">
        <v>4</v>
      </c>
      <c r="L23" s="116">
        <v>4</v>
      </c>
      <c r="M23" s="124">
        <v>4</v>
      </c>
      <c r="N23" s="45">
        <f t="shared" si="0"/>
        <v>37</v>
      </c>
      <c r="O23" s="128">
        <v>5</v>
      </c>
      <c r="P23" s="116">
        <v>4</v>
      </c>
      <c r="Q23" s="116">
        <v>5</v>
      </c>
      <c r="R23" s="116">
        <v>6</v>
      </c>
      <c r="S23" s="116">
        <v>5</v>
      </c>
      <c r="T23" s="116">
        <v>4</v>
      </c>
      <c r="U23" s="116">
        <v>4</v>
      </c>
      <c r="V23" s="116">
        <v>4</v>
      </c>
      <c r="W23" s="124">
        <v>5</v>
      </c>
      <c r="X23" s="46">
        <f t="shared" si="1"/>
        <v>42</v>
      </c>
      <c r="Y23" s="196">
        <f t="shared" si="2"/>
        <v>79</v>
      </c>
      <c r="Z23" s="184">
        <f t="shared" si="3"/>
        <v>8</v>
      </c>
    </row>
    <row r="24" spans="1:26" x14ac:dyDescent="0.35">
      <c r="A24" s="115" t="s">
        <v>111</v>
      </c>
      <c r="B24" s="116" t="s">
        <v>19</v>
      </c>
      <c r="C24" s="117">
        <v>12</v>
      </c>
      <c r="D24" s="33"/>
      <c r="E24" s="123">
        <v>5</v>
      </c>
      <c r="F24" s="116">
        <v>5</v>
      </c>
      <c r="G24" s="116">
        <v>5</v>
      </c>
      <c r="H24" s="116">
        <v>6</v>
      </c>
      <c r="I24" s="116">
        <v>6</v>
      </c>
      <c r="J24" s="116">
        <v>6</v>
      </c>
      <c r="K24" s="116">
        <v>5</v>
      </c>
      <c r="L24" s="116">
        <v>4</v>
      </c>
      <c r="M24" s="124">
        <v>7</v>
      </c>
      <c r="N24" s="45">
        <f t="shared" si="0"/>
        <v>49</v>
      </c>
      <c r="O24" s="128">
        <v>6</v>
      </c>
      <c r="P24" s="116">
        <v>5</v>
      </c>
      <c r="Q24" s="116">
        <v>6</v>
      </c>
      <c r="R24" s="116">
        <v>5</v>
      </c>
      <c r="S24" s="116">
        <v>5</v>
      </c>
      <c r="T24" s="116">
        <v>4</v>
      </c>
      <c r="U24" s="116">
        <v>6</v>
      </c>
      <c r="V24" s="116">
        <v>5</v>
      </c>
      <c r="W24" s="124">
        <v>6</v>
      </c>
      <c r="X24" s="46">
        <f t="shared" si="1"/>
        <v>48</v>
      </c>
      <c r="Y24" s="196">
        <f t="shared" si="2"/>
        <v>97</v>
      </c>
      <c r="Z24" s="184">
        <f t="shared" si="3"/>
        <v>26</v>
      </c>
    </row>
    <row r="25" spans="1:26" x14ac:dyDescent="0.35">
      <c r="A25" s="115" t="s">
        <v>116</v>
      </c>
      <c r="B25" s="116" t="s">
        <v>19</v>
      </c>
      <c r="C25" s="117">
        <v>12</v>
      </c>
      <c r="D25" s="33"/>
      <c r="E25" s="123">
        <v>5</v>
      </c>
      <c r="F25" s="116">
        <v>6</v>
      </c>
      <c r="G25" s="116">
        <v>4</v>
      </c>
      <c r="H25" s="116">
        <v>5</v>
      </c>
      <c r="I25" s="116">
        <v>4</v>
      </c>
      <c r="J25" s="116">
        <v>5</v>
      </c>
      <c r="K25" s="116">
        <v>4</v>
      </c>
      <c r="L25" s="116">
        <v>4</v>
      </c>
      <c r="M25" s="124">
        <v>5</v>
      </c>
      <c r="N25" s="45">
        <f t="shared" si="0"/>
        <v>42</v>
      </c>
      <c r="O25" s="128">
        <v>6</v>
      </c>
      <c r="P25" s="116">
        <v>5</v>
      </c>
      <c r="Q25" s="116">
        <v>4</v>
      </c>
      <c r="R25" s="116">
        <v>5</v>
      </c>
      <c r="S25" s="116">
        <v>5</v>
      </c>
      <c r="T25" s="116">
        <v>4</v>
      </c>
      <c r="U25" s="116">
        <v>5</v>
      </c>
      <c r="V25" s="116">
        <v>4</v>
      </c>
      <c r="W25" s="124">
        <v>5</v>
      </c>
      <c r="X25" s="46">
        <f t="shared" si="1"/>
        <v>43</v>
      </c>
      <c r="Y25" s="196">
        <f t="shared" si="2"/>
        <v>85</v>
      </c>
      <c r="Z25" s="184">
        <f t="shared" si="3"/>
        <v>14</v>
      </c>
    </row>
    <row r="26" spans="1:26" x14ac:dyDescent="0.35">
      <c r="A26" s="115" t="s">
        <v>120</v>
      </c>
      <c r="B26" s="116" t="s">
        <v>19</v>
      </c>
      <c r="C26" s="117">
        <v>11</v>
      </c>
      <c r="D26" s="33"/>
      <c r="E26" s="123">
        <v>6</v>
      </c>
      <c r="F26" s="116">
        <v>7</v>
      </c>
      <c r="G26" s="116">
        <v>3</v>
      </c>
      <c r="H26" s="116">
        <v>4</v>
      </c>
      <c r="I26" s="116">
        <v>4</v>
      </c>
      <c r="J26" s="116">
        <v>5</v>
      </c>
      <c r="K26" s="116">
        <v>5</v>
      </c>
      <c r="L26" s="116">
        <v>4</v>
      </c>
      <c r="M26" s="124">
        <v>6</v>
      </c>
      <c r="N26" s="45">
        <f t="shared" si="0"/>
        <v>44</v>
      </c>
      <c r="O26" s="128">
        <v>8</v>
      </c>
      <c r="P26" s="116">
        <v>5</v>
      </c>
      <c r="Q26" s="116">
        <v>5</v>
      </c>
      <c r="R26" s="116">
        <v>5</v>
      </c>
      <c r="S26" s="116">
        <v>4</v>
      </c>
      <c r="T26" s="116">
        <v>4</v>
      </c>
      <c r="U26" s="116">
        <v>4</v>
      </c>
      <c r="V26" s="116">
        <v>6</v>
      </c>
      <c r="W26" s="124">
        <v>5</v>
      </c>
      <c r="X26" s="46">
        <f t="shared" si="1"/>
        <v>46</v>
      </c>
      <c r="Y26" s="196">
        <f t="shared" si="2"/>
        <v>90</v>
      </c>
      <c r="Z26" s="184">
        <f t="shared" si="3"/>
        <v>19</v>
      </c>
    </row>
    <row r="27" spans="1:26" ht="15" thickBot="1" x14ac:dyDescent="0.4">
      <c r="A27" s="118" t="s">
        <v>123</v>
      </c>
      <c r="B27" s="119" t="s">
        <v>19</v>
      </c>
      <c r="C27" s="120">
        <v>11</v>
      </c>
      <c r="D27" s="35"/>
      <c r="E27" s="125">
        <v>6</v>
      </c>
      <c r="F27" s="119">
        <v>6</v>
      </c>
      <c r="G27" s="119">
        <v>4</v>
      </c>
      <c r="H27" s="119">
        <v>6</v>
      </c>
      <c r="I27" s="119">
        <v>4</v>
      </c>
      <c r="J27" s="119">
        <v>5</v>
      </c>
      <c r="K27" s="119">
        <v>6</v>
      </c>
      <c r="L27" s="119">
        <v>4</v>
      </c>
      <c r="M27" s="126">
        <v>4</v>
      </c>
      <c r="N27" s="47">
        <f t="shared" si="0"/>
        <v>45</v>
      </c>
      <c r="O27" s="129">
        <v>7</v>
      </c>
      <c r="P27" s="130">
        <v>6</v>
      </c>
      <c r="Q27" s="130">
        <v>5</v>
      </c>
      <c r="R27" s="130">
        <v>6</v>
      </c>
      <c r="S27" s="130">
        <v>4</v>
      </c>
      <c r="T27" s="130">
        <v>3</v>
      </c>
      <c r="U27" s="130">
        <v>7</v>
      </c>
      <c r="V27" s="130">
        <v>6</v>
      </c>
      <c r="W27" s="131">
        <v>6</v>
      </c>
      <c r="X27" s="48">
        <f t="shared" si="1"/>
        <v>50</v>
      </c>
      <c r="Y27" s="197">
        <f t="shared" si="2"/>
        <v>95</v>
      </c>
      <c r="Z27" s="185">
        <f t="shared" si="3"/>
        <v>24</v>
      </c>
    </row>
    <row r="28" spans="1:26" ht="15" thickTop="1" x14ac:dyDescent="0.35">
      <c r="A28" s="208" t="s">
        <v>93</v>
      </c>
      <c r="B28" s="205" t="s">
        <v>20</v>
      </c>
      <c r="C28" s="205">
        <v>12</v>
      </c>
      <c r="D28" s="49"/>
      <c r="E28" s="205">
        <v>4</v>
      </c>
      <c r="F28" s="205">
        <v>5</v>
      </c>
      <c r="G28" s="205">
        <v>4</v>
      </c>
      <c r="H28" s="205">
        <v>5</v>
      </c>
      <c r="I28" s="205">
        <v>4</v>
      </c>
      <c r="J28" s="205">
        <v>5</v>
      </c>
      <c r="K28" s="205">
        <v>4</v>
      </c>
      <c r="L28" s="205">
        <v>4</v>
      </c>
      <c r="M28" s="211">
        <v>4</v>
      </c>
      <c r="N28" s="32">
        <f t="shared" si="0"/>
        <v>39</v>
      </c>
      <c r="O28" s="214">
        <v>5</v>
      </c>
      <c r="P28" s="205">
        <v>3</v>
      </c>
      <c r="Q28" s="205">
        <v>4</v>
      </c>
      <c r="R28" s="205">
        <v>5</v>
      </c>
      <c r="S28" s="205">
        <v>4</v>
      </c>
      <c r="T28" s="205">
        <v>4</v>
      </c>
      <c r="U28" s="205">
        <v>6</v>
      </c>
      <c r="V28" s="205">
        <v>4</v>
      </c>
      <c r="W28" s="211">
        <v>4</v>
      </c>
      <c r="X28" s="50">
        <f t="shared" si="1"/>
        <v>39</v>
      </c>
      <c r="Y28" s="217">
        <f t="shared" si="2"/>
        <v>78</v>
      </c>
      <c r="Z28" s="183">
        <f t="shared" si="3"/>
        <v>7</v>
      </c>
    </row>
    <row r="29" spans="1:26" x14ac:dyDescent="0.35">
      <c r="A29" s="209" t="s">
        <v>96</v>
      </c>
      <c r="B29" s="206" t="s">
        <v>20</v>
      </c>
      <c r="C29" s="206">
        <v>12</v>
      </c>
      <c r="D29" s="51"/>
      <c r="E29" s="206">
        <v>5</v>
      </c>
      <c r="F29" s="206">
        <v>5</v>
      </c>
      <c r="G29" s="206">
        <v>3</v>
      </c>
      <c r="H29" s="206">
        <v>5</v>
      </c>
      <c r="I29" s="206">
        <v>3</v>
      </c>
      <c r="J29" s="206">
        <v>6</v>
      </c>
      <c r="K29" s="206">
        <v>6</v>
      </c>
      <c r="L29" s="206">
        <v>4</v>
      </c>
      <c r="M29" s="212">
        <v>5</v>
      </c>
      <c r="N29" s="34">
        <f t="shared" si="0"/>
        <v>42</v>
      </c>
      <c r="O29" s="215">
        <v>5</v>
      </c>
      <c r="P29" s="206">
        <v>3</v>
      </c>
      <c r="Q29" s="206">
        <v>4</v>
      </c>
      <c r="R29" s="206">
        <v>5</v>
      </c>
      <c r="S29" s="206">
        <v>4</v>
      </c>
      <c r="T29" s="206">
        <v>3</v>
      </c>
      <c r="U29" s="206">
        <v>4</v>
      </c>
      <c r="V29" s="206">
        <v>5</v>
      </c>
      <c r="W29" s="212">
        <v>3</v>
      </c>
      <c r="X29" s="52">
        <f t="shared" si="1"/>
        <v>36</v>
      </c>
      <c r="Y29" s="218">
        <f t="shared" si="2"/>
        <v>78</v>
      </c>
      <c r="Z29" s="184">
        <f t="shared" si="3"/>
        <v>7</v>
      </c>
    </row>
    <row r="30" spans="1:26" x14ac:dyDescent="0.35">
      <c r="A30" s="209" t="s">
        <v>98</v>
      </c>
      <c r="B30" s="206" t="s">
        <v>20</v>
      </c>
      <c r="C30" s="206">
        <v>12</v>
      </c>
      <c r="D30" s="51"/>
      <c r="E30" s="206">
        <v>4</v>
      </c>
      <c r="F30" s="206">
        <v>6</v>
      </c>
      <c r="G30" s="206">
        <v>4</v>
      </c>
      <c r="H30" s="206">
        <v>3</v>
      </c>
      <c r="I30" s="206">
        <v>5</v>
      </c>
      <c r="J30" s="206">
        <v>6</v>
      </c>
      <c r="K30" s="206">
        <v>4</v>
      </c>
      <c r="L30" s="206">
        <v>3</v>
      </c>
      <c r="M30" s="212">
        <v>6</v>
      </c>
      <c r="N30" s="34">
        <f t="shared" si="0"/>
        <v>41</v>
      </c>
      <c r="O30" s="215">
        <v>6</v>
      </c>
      <c r="P30" s="206">
        <v>4</v>
      </c>
      <c r="Q30" s="206">
        <v>3</v>
      </c>
      <c r="R30" s="206">
        <v>5</v>
      </c>
      <c r="S30" s="206">
        <v>7</v>
      </c>
      <c r="T30" s="206">
        <v>3</v>
      </c>
      <c r="U30" s="206">
        <v>5</v>
      </c>
      <c r="V30" s="206">
        <v>5</v>
      </c>
      <c r="W30" s="212">
        <v>5</v>
      </c>
      <c r="X30" s="52">
        <f t="shared" si="1"/>
        <v>43</v>
      </c>
      <c r="Y30" s="218">
        <f t="shared" si="2"/>
        <v>84</v>
      </c>
      <c r="Z30" s="184">
        <f t="shared" si="3"/>
        <v>13</v>
      </c>
    </row>
    <row r="31" spans="1:26" x14ac:dyDescent="0.35">
      <c r="A31" s="209" t="s">
        <v>102</v>
      </c>
      <c r="B31" s="206" t="s">
        <v>20</v>
      </c>
      <c r="C31" s="206">
        <v>12</v>
      </c>
      <c r="D31" s="51"/>
      <c r="E31" s="206">
        <v>6</v>
      </c>
      <c r="F31" s="206">
        <v>6</v>
      </c>
      <c r="G31" s="206">
        <v>4</v>
      </c>
      <c r="H31" s="206">
        <v>4</v>
      </c>
      <c r="I31" s="206">
        <v>4</v>
      </c>
      <c r="J31" s="206">
        <v>4</v>
      </c>
      <c r="K31" s="206">
        <v>5</v>
      </c>
      <c r="L31" s="206">
        <v>5</v>
      </c>
      <c r="M31" s="212">
        <v>5</v>
      </c>
      <c r="N31" s="34">
        <f t="shared" si="0"/>
        <v>43</v>
      </c>
      <c r="O31" s="215">
        <v>5</v>
      </c>
      <c r="P31" s="206">
        <v>4</v>
      </c>
      <c r="Q31" s="206">
        <v>4</v>
      </c>
      <c r="R31" s="206">
        <v>7</v>
      </c>
      <c r="S31" s="206">
        <v>4</v>
      </c>
      <c r="T31" s="206">
        <v>5</v>
      </c>
      <c r="U31" s="206">
        <v>5</v>
      </c>
      <c r="V31" s="206">
        <v>4</v>
      </c>
      <c r="W31" s="212">
        <v>6</v>
      </c>
      <c r="X31" s="52">
        <f t="shared" si="1"/>
        <v>44</v>
      </c>
      <c r="Y31" s="218">
        <f t="shared" si="2"/>
        <v>87</v>
      </c>
      <c r="Z31" s="184">
        <f t="shared" si="3"/>
        <v>16</v>
      </c>
    </row>
    <row r="32" spans="1:26" x14ac:dyDescent="0.35">
      <c r="A32" s="209" t="s">
        <v>107</v>
      </c>
      <c r="B32" s="206" t="s">
        <v>20</v>
      </c>
      <c r="C32" s="206">
        <v>11</v>
      </c>
      <c r="D32" s="51"/>
      <c r="E32" s="206">
        <v>4</v>
      </c>
      <c r="F32" s="206">
        <v>6</v>
      </c>
      <c r="G32" s="206">
        <v>4</v>
      </c>
      <c r="H32" s="206">
        <v>4</v>
      </c>
      <c r="I32" s="206">
        <v>3</v>
      </c>
      <c r="J32" s="206">
        <v>5</v>
      </c>
      <c r="K32" s="206">
        <v>6</v>
      </c>
      <c r="L32" s="206">
        <v>3</v>
      </c>
      <c r="M32" s="212">
        <v>5</v>
      </c>
      <c r="N32" s="34">
        <f t="shared" si="0"/>
        <v>40</v>
      </c>
      <c r="O32" s="215">
        <v>6</v>
      </c>
      <c r="P32" s="206">
        <v>5</v>
      </c>
      <c r="Q32" s="206">
        <v>3</v>
      </c>
      <c r="R32" s="206">
        <v>5</v>
      </c>
      <c r="S32" s="206">
        <v>5</v>
      </c>
      <c r="T32" s="206">
        <v>4</v>
      </c>
      <c r="U32" s="206">
        <v>5</v>
      </c>
      <c r="V32" s="206">
        <v>6</v>
      </c>
      <c r="W32" s="212">
        <v>5</v>
      </c>
      <c r="X32" s="52">
        <f t="shared" si="1"/>
        <v>44</v>
      </c>
      <c r="Y32" s="218">
        <f t="shared" si="2"/>
        <v>84</v>
      </c>
      <c r="Z32" s="184">
        <f t="shared" si="3"/>
        <v>13</v>
      </c>
    </row>
    <row r="33" spans="1:26" ht="15" thickBot="1" x14ac:dyDescent="0.4">
      <c r="A33" s="210" t="s">
        <v>110</v>
      </c>
      <c r="B33" s="207" t="s">
        <v>20</v>
      </c>
      <c r="C33" s="207">
        <v>12</v>
      </c>
      <c r="D33" s="53"/>
      <c r="E33" s="207">
        <v>4</v>
      </c>
      <c r="F33" s="207">
        <v>5</v>
      </c>
      <c r="G33" s="207">
        <v>3</v>
      </c>
      <c r="H33" s="207">
        <v>4</v>
      </c>
      <c r="I33" s="207">
        <v>3</v>
      </c>
      <c r="J33" s="207">
        <v>4</v>
      </c>
      <c r="K33" s="207">
        <v>6</v>
      </c>
      <c r="L33" s="207">
        <v>4</v>
      </c>
      <c r="M33" s="213">
        <v>5</v>
      </c>
      <c r="N33" s="36">
        <f t="shared" si="0"/>
        <v>38</v>
      </c>
      <c r="O33" s="216">
        <v>5</v>
      </c>
      <c r="P33" s="207">
        <v>4</v>
      </c>
      <c r="Q33" s="207">
        <v>4</v>
      </c>
      <c r="R33" s="207">
        <v>5</v>
      </c>
      <c r="S33" s="207">
        <v>4</v>
      </c>
      <c r="T33" s="207">
        <v>3</v>
      </c>
      <c r="U33" s="207">
        <v>4</v>
      </c>
      <c r="V33" s="207">
        <v>5</v>
      </c>
      <c r="W33" s="213">
        <v>5</v>
      </c>
      <c r="X33" s="54">
        <f t="shared" si="1"/>
        <v>39</v>
      </c>
      <c r="Y33" s="219">
        <f t="shared" si="2"/>
        <v>77</v>
      </c>
      <c r="Z33" s="185">
        <f t="shared" si="3"/>
        <v>6</v>
      </c>
    </row>
    <row r="34" spans="1:26" ht="15" thickTop="1" x14ac:dyDescent="0.35">
      <c r="A34" s="23" t="s">
        <v>97</v>
      </c>
      <c r="B34" s="20" t="s">
        <v>63</v>
      </c>
      <c r="C34" s="20">
        <v>11</v>
      </c>
      <c r="D34" s="31"/>
      <c r="E34" s="20">
        <v>6</v>
      </c>
      <c r="F34" s="20">
        <v>5</v>
      </c>
      <c r="G34" s="20">
        <v>2</v>
      </c>
      <c r="H34" s="20">
        <v>4</v>
      </c>
      <c r="I34" s="20">
        <v>3</v>
      </c>
      <c r="J34" s="20">
        <v>5</v>
      </c>
      <c r="K34" s="20">
        <v>4</v>
      </c>
      <c r="L34" s="20">
        <v>4</v>
      </c>
      <c r="M34" s="55">
        <v>4</v>
      </c>
      <c r="N34" s="32">
        <f t="shared" ref="N34:N39" si="4">SUM(E34:M34)</f>
        <v>37</v>
      </c>
      <c r="O34" s="56">
        <v>5</v>
      </c>
      <c r="P34" s="20">
        <v>4</v>
      </c>
      <c r="Q34" s="20">
        <v>5</v>
      </c>
      <c r="R34" s="20">
        <v>5</v>
      </c>
      <c r="S34" s="20">
        <v>3</v>
      </c>
      <c r="T34" s="20">
        <v>3</v>
      </c>
      <c r="U34" s="20">
        <v>4</v>
      </c>
      <c r="V34" s="20">
        <v>5</v>
      </c>
      <c r="W34" s="55">
        <v>5</v>
      </c>
      <c r="X34" s="32">
        <f t="shared" ref="X34:X39" si="5">SUM(O34:W34)</f>
        <v>39</v>
      </c>
      <c r="Y34" s="198">
        <f t="shared" ref="Y34:Y39" si="6">N34+X34</f>
        <v>76</v>
      </c>
      <c r="Z34" s="183">
        <f t="shared" si="3"/>
        <v>5</v>
      </c>
    </row>
    <row r="35" spans="1:26" x14ac:dyDescent="0.35">
      <c r="A35" s="24" t="s">
        <v>105</v>
      </c>
      <c r="B35" s="21" t="s">
        <v>63</v>
      </c>
      <c r="C35" s="21">
        <v>10</v>
      </c>
      <c r="D35" s="33"/>
      <c r="E35" s="21">
        <v>4</v>
      </c>
      <c r="F35" s="21">
        <v>4</v>
      </c>
      <c r="G35" s="21">
        <v>4</v>
      </c>
      <c r="H35" s="21">
        <v>5</v>
      </c>
      <c r="I35" s="21">
        <v>3</v>
      </c>
      <c r="J35" s="21">
        <v>4</v>
      </c>
      <c r="K35" s="21">
        <v>4</v>
      </c>
      <c r="L35" s="21">
        <v>4</v>
      </c>
      <c r="M35" s="57">
        <v>4</v>
      </c>
      <c r="N35" s="34">
        <f t="shared" si="4"/>
        <v>36</v>
      </c>
      <c r="O35" s="58">
        <v>6</v>
      </c>
      <c r="P35" s="21">
        <v>4</v>
      </c>
      <c r="Q35" s="21">
        <v>3</v>
      </c>
      <c r="R35" s="21">
        <v>5</v>
      </c>
      <c r="S35" s="21">
        <v>4</v>
      </c>
      <c r="T35" s="21">
        <v>4</v>
      </c>
      <c r="U35" s="21">
        <v>5</v>
      </c>
      <c r="V35" s="21">
        <v>5</v>
      </c>
      <c r="W35" s="57">
        <v>5</v>
      </c>
      <c r="X35" s="34">
        <f t="shared" si="5"/>
        <v>41</v>
      </c>
      <c r="Y35" s="199">
        <f t="shared" si="6"/>
        <v>77</v>
      </c>
      <c r="Z35" s="184">
        <f t="shared" si="3"/>
        <v>6</v>
      </c>
    </row>
    <row r="36" spans="1:26" x14ac:dyDescent="0.35">
      <c r="A36" s="24" t="s">
        <v>109</v>
      </c>
      <c r="B36" s="21" t="s">
        <v>63</v>
      </c>
      <c r="C36" s="21">
        <v>11</v>
      </c>
      <c r="D36" s="33"/>
      <c r="E36" s="21">
        <v>4</v>
      </c>
      <c r="F36" s="21">
        <v>5</v>
      </c>
      <c r="G36" s="21">
        <v>3</v>
      </c>
      <c r="H36" s="21">
        <v>4</v>
      </c>
      <c r="I36" s="21">
        <v>2</v>
      </c>
      <c r="J36" s="21">
        <v>4</v>
      </c>
      <c r="K36" s="21">
        <v>5</v>
      </c>
      <c r="L36" s="21">
        <v>4</v>
      </c>
      <c r="M36" s="57">
        <v>6</v>
      </c>
      <c r="N36" s="34">
        <f t="shared" si="4"/>
        <v>37</v>
      </c>
      <c r="O36" s="58">
        <v>5</v>
      </c>
      <c r="P36" s="21">
        <v>5</v>
      </c>
      <c r="Q36" s="21">
        <v>3</v>
      </c>
      <c r="R36" s="21">
        <v>5</v>
      </c>
      <c r="S36" s="21">
        <v>5</v>
      </c>
      <c r="T36" s="21">
        <v>3</v>
      </c>
      <c r="U36" s="21">
        <v>4</v>
      </c>
      <c r="V36" s="21">
        <v>4</v>
      </c>
      <c r="W36" s="57">
        <v>5</v>
      </c>
      <c r="X36" s="34">
        <f t="shared" si="5"/>
        <v>39</v>
      </c>
      <c r="Y36" s="199">
        <f t="shared" si="6"/>
        <v>76</v>
      </c>
      <c r="Z36" s="184">
        <f t="shared" si="3"/>
        <v>5</v>
      </c>
    </row>
    <row r="37" spans="1:26" x14ac:dyDescent="0.35">
      <c r="A37" s="24" t="s">
        <v>113</v>
      </c>
      <c r="B37" s="21" t="s">
        <v>63</v>
      </c>
      <c r="C37" s="21">
        <v>11</v>
      </c>
      <c r="D37" s="33"/>
      <c r="E37" s="21">
        <v>5</v>
      </c>
      <c r="F37" s="21">
        <v>5</v>
      </c>
      <c r="G37" s="21">
        <v>4</v>
      </c>
      <c r="H37" s="21">
        <v>7</v>
      </c>
      <c r="I37" s="21">
        <v>3</v>
      </c>
      <c r="J37" s="21">
        <v>5</v>
      </c>
      <c r="K37" s="21">
        <v>5</v>
      </c>
      <c r="L37" s="21">
        <v>5</v>
      </c>
      <c r="M37" s="57">
        <v>5</v>
      </c>
      <c r="N37" s="34">
        <f t="shared" si="4"/>
        <v>44</v>
      </c>
      <c r="O37" s="58">
        <v>6</v>
      </c>
      <c r="P37" s="21">
        <v>4</v>
      </c>
      <c r="Q37" s="21">
        <v>5</v>
      </c>
      <c r="R37" s="21">
        <v>5</v>
      </c>
      <c r="S37" s="21">
        <v>4</v>
      </c>
      <c r="T37" s="21">
        <v>4</v>
      </c>
      <c r="U37" s="21">
        <v>6</v>
      </c>
      <c r="V37" s="21">
        <v>4</v>
      </c>
      <c r="W37" s="57">
        <v>4</v>
      </c>
      <c r="X37" s="34">
        <f t="shared" si="5"/>
        <v>42</v>
      </c>
      <c r="Y37" s="199">
        <f t="shared" si="6"/>
        <v>86</v>
      </c>
      <c r="Z37" s="184">
        <f t="shared" si="3"/>
        <v>15</v>
      </c>
    </row>
    <row r="38" spans="1:26" x14ac:dyDescent="0.35">
      <c r="A38" s="24" t="s">
        <v>115</v>
      </c>
      <c r="B38" s="21" t="s">
        <v>63</v>
      </c>
      <c r="C38" s="21">
        <v>11</v>
      </c>
      <c r="D38" s="33"/>
      <c r="E38" s="21">
        <v>5</v>
      </c>
      <c r="F38" s="21">
        <v>6</v>
      </c>
      <c r="G38" s="21">
        <v>3</v>
      </c>
      <c r="H38" s="21">
        <v>5</v>
      </c>
      <c r="I38" s="21">
        <v>4</v>
      </c>
      <c r="J38" s="21">
        <v>5</v>
      </c>
      <c r="K38" s="21">
        <v>5</v>
      </c>
      <c r="L38" s="21">
        <v>5</v>
      </c>
      <c r="M38" s="57">
        <v>5</v>
      </c>
      <c r="N38" s="34">
        <f t="shared" si="4"/>
        <v>43</v>
      </c>
      <c r="O38" s="58">
        <v>5</v>
      </c>
      <c r="P38" s="21">
        <v>3</v>
      </c>
      <c r="Q38" s="21">
        <v>4</v>
      </c>
      <c r="R38" s="21">
        <v>5</v>
      </c>
      <c r="S38" s="21">
        <v>5</v>
      </c>
      <c r="T38" s="21">
        <v>3</v>
      </c>
      <c r="U38" s="21">
        <v>5</v>
      </c>
      <c r="V38" s="21">
        <v>5</v>
      </c>
      <c r="W38" s="57">
        <v>7</v>
      </c>
      <c r="X38" s="34">
        <f t="shared" si="5"/>
        <v>42</v>
      </c>
      <c r="Y38" s="199">
        <f t="shared" si="6"/>
        <v>85</v>
      </c>
      <c r="Z38" s="184">
        <f t="shared" si="3"/>
        <v>14</v>
      </c>
    </row>
    <row r="39" spans="1:26" ht="15" thickBot="1" x14ac:dyDescent="0.4">
      <c r="A39" s="25" t="s">
        <v>129</v>
      </c>
      <c r="B39" s="22" t="s">
        <v>63</v>
      </c>
      <c r="C39" s="22">
        <v>9</v>
      </c>
      <c r="D39" s="35"/>
      <c r="E39" s="22">
        <v>6</v>
      </c>
      <c r="F39" s="22">
        <v>6</v>
      </c>
      <c r="G39" s="22">
        <v>4</v>
      </c>
      <c r="H39" s="22">
        <v>4</v>
      </c>
      <c r="I39" s="22">
        <v>4</v>
      </c>
      <c r="J39" s="22">
        <v>5</v>
      </c>
      <c r="K39" s="22">
        <v>4</v>
      </c>
      <c r="L39" s="22">
        <v>6</v>
      </c>
      <c r="M39" s="59">
        <v>5</v>
      </c>
      <c r="N39" s="36">
        <f t="shared" si="4"/>
        <v>44</v>
      </c>
      <c r="O39" s="60">
        <v>6</v>
      </c>
      <c r="P39" s="22">
        <v>4</v>
      </c>
      <c r="Q39" s="22">
        <v>5</v>
      </c>
      <c r="R39" s="22">
        <v>5</v>
      </c>
      <c r="S39" s="22">
        <v>4</v>
      </c>
      <c r="T39" s="22">
        <v>3</v>
      </c>
      <c r="U39" s="22">
        <v>5</v>
      </c>
      <c r="V39" s="22">
        <v>6</v>
      </c>
      <c r="W39" s="59">
        <v>4</v>
      </c>
      <c r="X39" s="36">
        <f t="shared" si="5"/>
        <v>42</v>
      </c>
      <c r="Y39" s="200">
        <f t="shared" si="6"/>
        <v>86</v>
      </c>
      <c r="Z39" s="185">
        <f t="shared" si="3"/>
        <v>15</v>
      </c>
    </row>
    <row r="40" spans="1:26" ht="15" thickTop="1" x14ac:dyDescent="0.35">
      <c r="A40" s="230" t="s">
        <v>91</v>
      </c>
      <c r="B40" s="245" t="s">
        <v>88</v>
      </c>
      <c r="C40" s="231">
        <v>11</v>
      </c>
      <c r="D40" s="173"/>
      <c r="E40" s="231">
        <v>4</v>
      </c>
      <c r="F40" s="231">
        <v>5</v>
      </c>
      <c r="G40" s="231">
        <v>3</v>
      </c>
      <c r="H40" s="231">
        <v>3</v>
      </c>
      <c r="I40" s="231">
        <v>3</v>
      </c>
      <c r="J40" s="231">
        <v>4</v>
      </c>
      <c r="K40" s="231">
        <v>4</v>
      </c>
      <c r="L40" s="231">
        <v>3</v>
      </c>
      <c r="M40" s="236">
        <v>5</v>
      </c>
      <c r="N40" s="174">
        <f t="shared" ref="N40:N45" si="7">SUM(E40:M40)</f>
        <v>34</v>
      </c>
      <c r="O40" s="239">
        <v>4</v>
      </c>
      <c r="P40" s="231">
        <v>3</v>
      </c>
      <c r="Q40" s="231">
        <v>4</v>
      </c>
      <c r="R40" s="231">
        <v>4</v>
      </c>
      <c r="S40" s="231">
        <v>4</v>
      </c>
      <c r="T40" s="231">
        <v>3</v>
      </c>
      <c r="U40" s="231">
        <v>4</v>
      </c>
      <c r="V40" s="231">
        <v>4</v>
      </c>
      <c r="W40" s="236">
        <v>4</v>
      </c>
      <c r="X40" s="174">
        <f t="shared" ref="X40:X45" si="8">SUM(O40:W40)</f>
        <v>34</v>
      </c>
      <c r="Y40" s="242">
        <f t="shared" ref="Y40:Y45" si="9">N40+X40</f>
        <v>68</v>
      </c>
      <c r="Z40" s="201">
        <f t="shared" si="3"/>
        <v>-3</v>
      </c>
    </row>
    <row r="41" spans="1:26" x14ac:dyDescent="0.35">
      <c r="A41" s="232" t="s">
        <v>132</v>
      </c>
      <c r="B41" s="246" t="s">
        <v>88</v>
      </c>
      <c r="C41" s="233">
        <v>12</v>
      </c>
      <c r="D41" s="175"/>
      <c r="E41" s="233">
        <v>4</v>
      </c>
      <c r="F41" s="233">
        <v>5</v>
      </c>
      <c r="G41" s="233">
        <v>5</v>
      </c>
      <c r="H41" s="233">
        <v>5</v>
      </c>
      <c r="I41" s="233">
        <v>4</v>
      </c>
      <c r="J41" s="233">
        <v>5</v>
      </c>
      <c r="K41" s="233">
        <v>4</v>
      </c>
      <c r="L41" s="233">
        <v>5</v>
      </c>
      <c r="M41" s="237">
        <v>5</v>
      </c>
      <c r="N41" s="176">
        <f t="shared" si="7"/>
        <v>42</v>
      </c>
      <c r="O41" s="240">
        <v>6</v>
      </c>
      <c r="P41" s="233">
        <v>4</v>
      </c>
      <c r="Q41" s="233">
        <v>4</v>
      </c>
      <c r="R41" s="233">
        <v>7</v>
      </c>
      <c r="S41" s="233">
        <v>5</v>
      </c>
      <c r="T41" s="233">
        <v>4</v>
      </c>
      <c r="U41" s="233">
        <v>4</v>
      </c>
      <c r="V41" s="233">
        <v>5</v>
      </c>
      <c r="W41" s="237">
        <v>6</v>
      </c>
      <c r="X41" s="176">
        <f t="shared" si="8"/>
        <v>45</v>
      </c>
      <c r="Y41" s="243">
        <f t="shared" si="9"/>
        <v>87</v>
      </c>
      <c r="Z41" s="184">
        <f t="shared" si="3"/>
        <v>16</v>
      </c>
    </row>
    <row r="42" spans="1:26" x14ac:dyDescent="0.35">
      <c r="A42" s="232" t="s">
        <v>103</v>
      </c>
      <c r="B42" s="246" t="s">
        <v>88</v>
      </c>
      <c r="C42" s="233">
        <v>11</v>
      </c>
      <c r="D42" s="175"/>
      <c r="E42" s="233">
        <v>5</v>
      </c>
      <c r="F42" s="233">
        <v>5</v>
      </c>
      <c r="G42" s="233">
        <v>3</v>
      </c>
      <c r="H42" s="233">
        <v>5</v>
      </c>
      <c r="I42" s="233">
        <v>3</v>
      </c>
      <c r="J42" s="233">
        <v>5</v>
      </c>
      <c r="K42" s="233">
        <v>7</v>
      </c>
      <c r="L42" s="233">
        <v>6</v>
      </c>
      <c r="M42" s="237">
        <v>4</v>
      </c>
      <c r="N42" s="176">
        <f t="shared" si="7"/>
        <v>43</v>
      </c>
      <c r="O42" s="240">
        <v>5</v>
      </c>
      <c r="P42" s="233">
        <v>5</v>
      </c>
      <c r="Q42" s="233">
        <v>5</v>
      </c>
      <c r="R42" s="233">
        <v>4</v>
      </c>
      <c r="S42" s="233">
        <v>4</v>
      </c>
      <c r="T42" s="233">
        <v>4</v>
      </c>
      <c r="U42" s="233">
        <v>5</v>
      </c>
      <c r="V42" s="233">
        <v>4</v>
      </c>
      <c r="W42" s="237">
        <v>4</v>
      </c>
      <c r="X42" s="176">
        <f t="shared" si="8"/>
        <v>40</v>
      </c>
      <c r="Y42" s="243">
        <f t="shared" si="9"/>
        <v>83</v>
      </c>
      <c r="Z42" s="184">
        <f t="shared" si="3"/>
        <v>12</v>
      </c>
    </row>
    <row r="43" spans="1:26" x14ac:dyDescent="0.35">
      <c r="A43" s="232" t="s">
        <v>114</v>
      </c>
      <c r="B43" s="246" t="s">
        <v>88</v>
      </c>
      <c r="C43" s="233">
        <v>10</v>
      </c>
      <c r="D43" s="175"/>
      <c r="E43" s="233">
        <v>5</v>
      </c>
      <c r="F43" s="233">
        <v>6</v>
      </c>
      <c r="G43" s="233">
        <v>6</v>
      </c>
      <c r="H43" s="233">
        <v>5</v>
      </c>
      <c r="I43" s="233">
        <v>4</v>
      </c>
      <c r="J43" s="233">
        <v>5</v>
      </c>
      <c r="K43" s="233">
        <v>5</v>
      </c>
      <c r="L43" s="233">
        <v>5</v>
      </c>
      <c r="M43" s="237">
        <v>5</v>
      </c>
      <c r="N43" s="176">
        <f t="shared" si="7"/>
        <v>46</v>
      </c>
      <c r="O43" s="240">
        <v>6</v>
      </c>
      <c r="P43" s="233">
        <v>4</v>
      </c>
      <c r="Q43" s="233">
        <v>4</v>
      </c>
      <c r="R43" s="233">
        <v>7</v>
      </c>
      <c r="S43" s="233">
        <v>5</v>
      </c>
      <c r="T43" s="233">
        <v>4</v>
      </c>
      <c r="U43" s="233">
        <v>5</v>
      </c>
      <c r="V43" s="233">
        <v>4</v>
      </c>
      <c r="W43" s="237">
        <v>5</v>
      </c>
      <c r="X43" s="176">
        <f t="shared" si="8"/>
        <v>44</v>
      </c>
      <c r="Y43" s="243">
        <f t="shared" si="9"/>
        <v>90</v>
      </c>
      <c r="Z43" s="184">
        <f t="shared" si="3"/>
        <v>19</v>
      </c>
    </row>
    <row r="44" spans="1:26" x14ac:dyDescent="0.35">
      <c r="A44" s="232" t="s">
        <v>119</v>
      </c>
      <c r="B44" s="246" t="s">
        <v>88</v>
      </c>
      <c r="C44" s="233">
        <v>11</v>
      </c>
      <c r="D44" s="175"/>
      <c r="E44" s="233">
        <v>4</v>
      </c>
      <c r="F44" s="233">
        <v>6</v>
      </c>
      <c r="G44" s="233">
        <v>3</v>
      </c>
      <c r="H44" s="233">
        <v>4</v>
      </c>
      <c r="I44" s="233">
        <v>3</v>
      </c>
      <c r="J44" s="233">
        <v>5</v>
      </c>
      <c r="K44" s="233">
        <v>5</v>
      </c>
      <c r="L44" s="233">
        <v>4</v>
      </c>
      <c r="M44" s="237">
        <v>5</v>
      </c>
      <c r="N44" s="176">
        <f t="shared" si="7"/>
        <v>39</v>
      </c>
      <c r="O44" s="240">
        <v>7</v>
      </c>
      <c r="P44" s="233">
        <v>3</v>
      </c>
      <c r="Q44" s="233">
        <v>4</v>
      </c>
      <c r="R44" s="233">
        <v>5</v>
      </c>
      <c r="S44" s="233">
        <v>5</v>
      </c>
      <c r="T44" s="233">
        <v>5</v>
      </c>
      <c r="U44" s="233">
        <v>5</v>
      </c>
      <c r="V44" s="233">
        <v>4</v>
      </c>
      <c r="W44" s="237">
        <v>5</v>
      </c>
      <c r="X44" s="176">
        <f t="shared" si="8"/>
        <v>43</v>
      </c>
      <c r="Y44" s="243">
        <f t="shared" si="9"/>
        <v>82</v>
      </c>
      <c r="Z44" s="184">
        <f t="shared" si="3"/>
        <v>11</v>
      </c>
    </row>
    <row r="45" spans="1:26" ht="15" thickBot="1" x14ac:dyDescent="0.4">
      <c r="A45" s="234" t="s">
        <v>125</v>
      </c>
      <c r="B45" s="247" t="s">
        <v>88</v>
      </c>
      <c r="C45" s="235">
        <v>12</v>
      </c>
      <c r="D45" s="177"/>
      <c r="E45" s="235">
        <v>4</v>
      </c>
      <c r="F45" s="235">
        <v>6</v>
      </c>
      <c r="G45" s="235">
        <v>3</v>
      </c>
      <c r="H45" s="235">
        <v>5</v>
      </c>
      <c r="I45" s="235">
        <v>2</v>
      </c>
      <c r="J45" s="235">
        <v>5</v>
      </c>
      <c r="K45" s="235">
        <v>6</v>
      </c>
      <c r="L45" s="235">
        <v>4</v>
      </c>
      <c r="M45" s="238">
        <v>5</v>
      </c>
      <c r="N45" s="178">
        <f t="shared" si="7"/>
        <v>40</v>
      </c>
      <c r="O45" s="241">
        <v>7</v>
      </c>
      <c r="P45" s="235">
        <v>3</v>
      </c>
      <c r="Q45" s="235">
        <v>5</v>
      </c>
      <c r="R45" s="235">
        <v>5</v>
      </c>
      <c r="S45" s="235">
        <v>4</v>
      </c>
      <c r="T45" s="235">
        <v>4</v>
      </c>
      <c r="U45" s="235">
        <v>4</v>
      </c>
      <c r="V45" s="235">
        <v>5</v>
      </c>
      <c r="W45" s="238">
        <v>7</v>
      </c>
      <c r="X45" s="178">
        <f t="shared" si="8"/>
        <v>44</v>
      </c>
      <c r="Y45" s="244">
        <f t="shared" si="9"/>
        <v>84</v>
      </c>
      <c r="Z45" s="185">
        <f t="shared" si="3"/>
        <v>13</v>
      </c>
    </row>
    <row r="46" spans="1:26" ht="15" thickTop="1" x14ac:dyDescent="0.35">
      <c r="A46" s="12"/>
      <c r="B46" s="12"/>
      <c r="C46" s="13"/>
      <c r="D46" s="14"/>
      <c r="E46" s="12"/>
      <c r="F46" s="12"/>
      <c r="G46" s="12"/>
      <c r="H46" s="12"/>
      <c r="I46" s="12"/>
      <c r="J46" s="12"/>
      <c r="K46" s="12"/>
      <c r="L46" s="12"/>
      <c r="M46" s="12"/>
      <c r="N46" s="14"/>
      <c r="O46" s="12"/>
      <c r="P46" s="12"/>
      <c r="Q46" s="12"/>
      <c r="R46" s="12"/>
      <c r="S46" s="12"/>
      <c r="T46" s="12"/>
      <c r="U46" s="12"/>
      <c r="V46" s="12"/>
      <c r="W46" s="12"/>
      <c r="X46" s="14"/>
      <c r="Y46" s="14"/>
    </row>
    <row r="47" spans="1:26" x14ac:dyDescent="0.35">
      <c r="A47" s="12"/>
      <c r="B47" s="12"/>
      <c r="C47" s="13"/>
      <c r="D47" s="14"/>
      <c r="E47" s="12"/>
      <c r="F47" s="12"/>
      <c r="G47" s="12"/>
      <c r="H47" s="12"/>
      <c r="I47" s="12"/>
      <c r="J47" s="12"/>
      <c r="K47" s="12"/>
      <c r="L47" s="12"/>
      <c r="M47" s="12"/>
      <c r="N47" s="14"/>
      <c r="O47" s="12"/>
      <c r="P47" s="12"/>
      <c r="Q47" s="12"/>
      <c r="R47" s="12"/>
      <c r="S47" s="12"/>
      <c r="T47" s="12"/>
      <c r="U47" s="12"/>
      <c r="V47" s="12"/>
      <c r="W47" s="12"/>
      <c r="X47" s="14"/>
      <c r="Y47" s="14"/>
    </row>
    <row r="48" spans="1:26" x14ac:dyDescent="0.35">
      <c r="A48" s="12"/>
      <c r="B48" s="12"/>
      <c r="C48" s="13"/>
      <c r="D48" s="14"/>
      <c r="E48" s="12"/>
      <c r="F48" s="12"/>
      <c r="G48" s="12"/>
      <c r="H48" s="12"/>
      <c r="I48" s="12"/>
      <c r="J48" s="12"/>
      <c r="K48" s="12"/>
      <c r="L48" s="12"/>
      <c r="M48" s="12"/>
      <c r="N48" s="14"/>
      <c r="O48" s="12"/>
      <c r="P48" s="12"/>
      <c r="Q48" s="12"/>
      <c r="R48" s="12"/>
      <c r="S48" s="12"/>
      <c r="T48" s="12"/>
      <c r="U48" s="12"/>
      <c r="V48" s="12"/>
      <c r="W48" s="12"/>
      <c r="X48" s="14"/>
      <c r="Y48" s="14"/>
    </row>
    <row r="49" spans="1:25" x14ac:dyDescent="0.35">
      <c r="A49" s="12"/>
      <c r="B49" s="12"/>
      <c r="C49" s="13"/>
      <c r="D49" s="14"/>
      <c r="E49" s="12"/>
      <c r="F49" s="12"/>
      <c r="G49" s="12"/>
      <c r="H49" s="12"/>
      <c r="I49" s="12"/>
      <c r="J49" s="12"/>
      <c r="K49" s="12"/>
      <c r="L49" s="12"/>
      <c r="M49" s="12"/>
      <c r="N49" s="14"/>
      <c r="O49" s="12"/>
      <c r="P49" s="12"/>
      <c r="Q49" s="12"/>
      <c r="R49" s="12"/>
      <c r="S49" s="12"/>
      <c r="T49" s="12"/>
      <c r="U49" s="12"/>
      <c r="V49" s="12"/>
      <c r="W49" s="12"/>
      <c r="X49" s="14"/>
      <c r="Y49" s="14"/>
    </row>
    <row r="50" spans="1:25" x14ac:dyDescent="0.35">
      <c r="A50" s="12"/>
      <c r="B50" s="12"/>
      <c r="C50" s="13"/>
      <c r="D50" s="14"/>
      <c r="E50" s="12"/>
      <c r="F50" s="12"/>
      <c r="G50" s="12"/>
      <c r="H50" s="12"/>
      <c r="I50" s="12"/>
      <c r="J50" s="12"/>
      <c r="K50" s="12"/>
      <c r="L50" s="12"/>
      <c r="M50" s="12"/>
      <c r="N50" s="14"/>
      <c r="O50" s="12"/>
      <c r="P50" s="12"/>
      <c r="Q50" s="12"/>
      <c r="R50" s="12"/>
      <c r="S50" s="12"/>
      <c r="T50" s="12"/>
      <c r="U50" s="12"/>
      <c r="V50" s="12"/>
      <c r="W50" s="12"/>
      <c r="X50" s="14"/>
      <c r="Y50" s="14"/>
    </row>
    <row r="51" spans="1:25" x14ac:dyDescent="0.35">
      <c r="A51" s="12"/>
      <c r="B51" s="12"/>
      <c r="C51" s="13"/>
      <c r="D51" s="14"/>
      <c r="E51" s="12"/>
      <c r="F51" s="12"/>
      <c r="G51" s="12"/>
      <c r="H51" s="12"/>
      <c r="I51" s="12"/>
      <c r="J51" s="12"/>
      <c r="K51" s="12"/>
      <c r="L51" s="12"/>
      <c r="M51" s="12"/>
      <c r="N51" s="14"/>
      <c r="O51" s="12"/>
      <c r="P51" s="12"/>
      <c r="Q51" s="12"/>
      <c r="R51" s="12"/>
      <c r="S51" s="12"/>
      <c r="T51" s="12"/>
      <c r="U51" s="12"/>
      <c r="V51" s="12"/>
      <c r="W51" s="12"/>
      <c r="X51" s="14"/>
      <c r="Y51" s="14"/>
    </row>
  </sheetData>
  <mergeCells count="2">
    <mergeCell ref="A2:Y2"/>
    <mergeCell ref="A1:Y1"/>
  </mergeCells>
  <conditionalFormatting sqref="Z4:Z45">
    <cfRule type="cellIs" dxfId="1" priority="1" operator="lessThan">
      <formula>0</formula>
    </cfRule>
  </conditionalFormatting>
  <pageMargins left="0.5" right="0.5" top="0.5" bottom="0.5" header="0.5" footer="0.5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1"/>
  <sheetViews>
    <sheetView zoomScaleNormal="120" workbookViewId="0">
      <selection activeCell="B4" sqref="B4:AA45"/>
    </sheetView>
  </sheetViews>
  <sheetFormatPr defaultRowHeight="14.5" x14ac:dyDescent="0.35"/>
  <cols>
    <col min="1" max="1" width="5.26953125" style="7" customWidth="1"/>
    <col min="2" max="2" width="17.26953125" customWidth="1"/>
    <col min="3" max="3" width="11.453125" style="7" customWidth="1"/>
    <col min="4" max="4" width="6" style="7" customWidth="1"/>
    <col min="5" max="5" width="2" customWidth="1"/>
    <col min="6" max="14" width="3.7265625" customWidth="1"/>
    <col min="15" max="15" width="5" customWidth="1"/>
    <col min="16" max="24" width="3.7265625" customWidth="1"/>
    <col min="25" max="25" width="5.26953125" customWidth="1"/>
    <col min="26" max="26" width="7.26953125" customWidth="1"/>
    <col min="27" max="27" width="6.7265625" customWidth="1"/>
  </cols>
  <sheetData>
    <row r="1" spans="1:30" ht="15.5" x14ac:dyDescent="0.35">
      <c r="B1" s="249" t="s">
        <v>89</v>
      </c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249"/>
      <c r="X1" s="249"/>
      <c r="Y1" s="249"/>
      <c r="Z1" s="249"/>
    </row>
    <row r="2" spans="1:30" ht="15" thickBot="1" x14ac:dyDescent="0.4">
      <c r="B2" s="250" t="s">
        <v>11</v>
      </c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</row>
    <row r="3" spans="1:30" ht="15.5" thickTop="1" thickBot="1" x14ac:dyDescent="0.4">
      <c r="A3" s="2" t="s">
        <v>8</v>
      </c>
      <c r="B3" s="61" t="s">
        <v>0</v>
      </c>
      <c r="C3" s="2" t="s">
        <v>1</v>
      </c>
      <c r="D3" s="2" t="s">
        <v>2</v>
      </c>
      <c r="E3" s="4"/>
      <c r="F3" s="2">
        <v>1</v>
      </c>
      <c r="G3" s="2">
        <v>2</v>
      </c>
      <c r="H3" s="2">
        <v>3</v>
      </c>
      <c r="I3" s="2">
        <v>4</v>
      </c>
      <c r="J3" s="2">
        <v>5</v>
      </c>
      <c r="K3" s="2">
        <v>6</v>
      </c>
      <c r="L3" s="2">
        <v>7</v>
      </c>
      <c r="M3" s="2">
        <v>8</v>
      </c>
      <c r="N3" s="2">
        <v>9</v>
      </c>
      <c r="O3" s="3" t="s">
        <v>3</v>
      </c>
      <c r="P3" s="2">
        <v>10</v>
      </c>
      <c r="Q3" s="2">
        <v>11</v>
      </c>
      <c r="R3" s="2">
        <v>12</v>
      </c>
      <c r="S3" s="2">
        <v>13</v>
      </c>
      <c r="T3" s="2">
        <v>14</v>
      </c>
      <c r="U3" s="2">
        <v>15</v>
      </c>
      <c r="V3" s="2">
        <v>16</v>
      </c>
      <c r="W3" s="2">
        <v>17</v>
      </c>
      <c r="X3" s="2">
        <v>18</v>
      </c>
      <c r="Y3" s="3" t="s">
        <v>4</v>
      </c>
      <c r="Z3" s="181" t="s">
        <v>5</v>
      </c>
      <c r="AA3" s="182" t="s">
        <v>15</v>
      </c>
    </row>
    <row r="4" spans="1:30" ht="15" thickTop="1" x14ac:dyDescent="0.35">
      <c r="A4" s="66">
        <v>1</v>
      </c>
      <c r="B4" s="273" t="str">
        <f>Scoring!A40</f>
        <v>Luke Sikora</v>
      </c>
      <c r="C4" s="245" t="s">
        <v>88</v>
      </c>
      <c r="D4" s="276">
        <f>Scoring!C40</f>
        <v>11</v>
      </c>
      <c r="E4" s="90"/>
      <c r="F4" s="273">
        <f>Scoring!E40</f>
        <v>4</v>
      </c>
      <c r="G4" s="278">
        <f>Scoring!F40</f>
        <v>5</v>
      </c>
      <c r="H4" s="278">
        <f>Scoring!G40</f>
        <v>3</v>
      </c>
      <c r="I4" s="278">
        <f>Scoring!H40</f>
        <v>3</v>
      </c>
      <c r="J4" s="278">
        <f>Scoring!I40</f>
        <v>3</v>
      </c>
      <c r="K4" s="278">
        <f>Scoring!J40</f>
        <v>4</v>
      </c>
      <c r="L4" s="278">
        <f>Scoring!K40</f>
        <v>4</v>
      </c>
      <c r="M4" s="278">
        <f>Scoring!L40</f>
        <v>3</v>
      </c>
      <c r="N4" s="276">
        <f>Scoring!M40</f>
        <v>5</v>
      </c>
      <c r="O4" s="32">
        <f>SUM(F4:N4)</f>
        <v>34</v>
      </c>
      <c r="P4" s="281">
        <f>Scoring!O40</f>
        <v>4</v>
      </c>
      <c r="Q4" s="281">
        <f>Scoring!P40</f>
        <v>3</v>
      </c>
      <c r="R4" s="281">
        <f>Scoring!Q40</f>
        <v>4</v>
      </c>
      <c r="S4" s="281">
        <f>Scoring!R40</f>
        <v>4</v>
      </c>
      <c r="T4" s="281">
        <f>Scoring!S40</f>
        <v>4</v>
      </c>
      <c r="U4" s="281">
        <f>Scoring!T40</f>
        <v>3</v>
      </c>
      <c r="V4" s="281">
        <f>Scoring!U40</f>
        <v>4</v>
      </c>
      <c r="W4" s="281">
        <f>Scoring!V40</f>
        <v>4</v>
      </c>
      <c r="X4" s="281">
        <f>Scoring!W40</f>
        <v>4</v>
      </c>
      <c r="Y4" s="32">
        <f>SUM(P4:X4)</f>
        <v>34</v>
      </c>
      <c r="Z4" s="283">
        <f>O4+Y4</f>
        <v>68</v>
      </c>
      <c r="AA4" s="183">
        <f>(Z4-70)</f>
        <v>-2</v>
      </c>
    </row>
    <row r="5" spans="1:30" x14ac:dyDescent="0.35">
      <c r="A5" s="67">
        <v>2</v>
      </c>
      <c r="B5" s="133" t="str">
        <f>Scoring!A34</f>
        <v>Brady Jankowski</v>
      </c>
      <c r="C5" s="21" t="str">
        <f>Scoring!B34</f>
        <v>Kiski</v>
      </c>
      <c r="D5" s="136">
        <f>Scoring!C34</f>
        <v>11</v>
      </c>
      <c r="E5" s="91"/>
      <c r="F5" s="133">
        <f>Scoring!E34</f>
        <v>6</v>
      </c>
      <c r="G5" s="138">
        <f>Scoring!F34</f>
        <v>5</v>
      </c>
      <c r="H5" s="138">
        <f>Scoring!G34</f>
        <v>2</v>
      </c>
      <c r="I5" s="138">
        <f>Scoring!H34</f>
        <v>4</v>
      </c>
      <c r="J5" s="138">
        <f>Scoring!I34</f>
        <v>3</v>
      </c>
      <c r="K5" s="138">
        <f>Scoring!J34</f>
        <v>5</v>
      </c>
      <c r="L5" s="138">
        <f>Scoring!K34</f>
        <v>4</v>
      </c>
      <c r="M5" s="138">
        <f>Scoring!L34</f>
        <v>4</v>
      </c>
      <c r="N5" s="136">
        <f>Scoring!M34</f>
        <v>4</v>
      </c>
      <c r="O5" s="34">
        <f>SUM(F5:N5)</f>
        <v>37</v>
      </c>
      <c r="P5" s="141">
        <f>Scoring!O34</f>
        <v>5</v>
      </c>
      <c r="Q5" s="141">
        <f>Scoring!P34</f>
        <v>4</v>
      </c>
      <c r="R5" s="141">
        <f>Scoring!Q34</f>
        <v>5</v>
      </c>
      <c r="S5" s="141">
        <f>Scoring!R34</f>
        <v>5</v>
      </c>
      <c r="T5" s="141">
        <f>Scoring!S34</f>
        <v>3</v>
      </c>
      <c r="U5" s="141">
        <f>Scoring!T34</f>
        <v>3</v>
      </c>
      <c r="V5" s="141">
        <f>Scoring!U34</f>
        <v>4</v>
      </c>
      <c r="W5" s="141">
        <f>Scoring!V34</f>
        <v>5</v>
      </c>
      <c r="X5" s="141">
        <f>Scoring!W34</f>
        <v>5</v>
      </c>
      <c r="Y5" s="34">
        <f>SUM(P5:X5)</f>
        <v>39</v>
      </c>
      <c r="Z5" s="86">
        <f>O5+Y5</f>
        <v>76</v>
      </c>
      <c r="AA5" s="184">
        <f>(Z5-70)</f>
        <v>6</v>
      </c>
    </row>
    <row r="6" spans="1:30" x14ac:dyDescent="0.35">
      <c r="A6" s="67">
        <v>3</v>
      </c>
      <c r="B6" s="146" t="str">
        <f>Scoring!A5</f>
        <v>Ryan Bell</v>
      </c>
      <c r="C6" s="68" t="str">
        <f>Scoring!B5</f>
        <v>Indiana</v>
      </c>
      <c r="D6" s="148">
        <f>Scoring!C5</f>
        <v>12</v>
      </c>
      <c r="E6" s="91"/>
      <c r="F6" s="146">
        <f>Scoring!E5</f>
        <v>4</v>
      </c>
      <c r="G6" s="147">
        <f>Scoring!F5</f>
        <v>5</v>
      </c>
      <c r="H6" s="147">
        <f>Scoring!G5</f>
        <v>3</v>
      </c>
      <c r="I6" s="147">
        <f>Scoring!H5</f>
        <v>4</v>
      </c>
      <c r="J6" s="147">
        <f>Scoring!I5</f>
        <v>3</v>
      </c>
      <c r="K6" s="147">
        <f>Scoring!J5</f>
        <v>4</v>
      </c>
      <c r="L6" s="147">
        <f>Scoring!K5</f>
        <v>5</v>
      </c>
      <c r="M6" s="147">
        <f>Scoring!L5</f>
        <v>4</v>
      </c>
      <c r="N6" s="148">
        <f>Scoring!M5</f>
        <v>4</v>
      </c>
      <c r="O6" s="34">
        <f>SUM(F6:N6)</f>
        <v>36</v>
      </c>
      <c r="P6" s="149">
        <f>Scoring!O5</f>
        <v>5</v>
      </c>
      <c r="Q6" s="149">
        <f>Scoring!P5</f>
        <v>4</v>
      </c>
      <c r="R6" s="149">
        <f>Scoring!Q5</f>
        <v>4</v>
      </c>
      <c r="S6" s="149">
        <f>Scoring!R5</f>
        <v>5</v>
      </c>
      <c r="T6" s="149">
        <f>Scoring!S5</f>
        <v>5</v>
      </c>
      <c r="U6" s="149">
        <f>Scoring!T5</f>
        <v>4</v>
      </c>
      <c r="V6" s="149">
        <f>Scoring!U5</f>
        <v>4</v>
      </c>
      <c r="W6" s="149">
        <f>Scoring!V5</f>
        <v>5</v>
      </c>
      <c r="X6" s="149">
        <f>Scoring!W5</f>
        <v>4</v>
      </c>
      <c r="Y6" s="34">
        <f>SUM(P6:X6)</f>
        <v>40</v>
      </c>
      <c r="Z6" s="95">
        <f>O6+Y6</f>
        <v>76</v>
      </c>
      <c r="AA6" s="184">
        <f>(Z6-70)</f>
        <v>6</v>
      </c>
    </row>
    <row r="7" spans="1:30" x14ac:dyDescent="0.35">
      <c r="A7" s="67">
        <v>4</v>
      </c>
      <c r="B7" s="133" t="str">
        <f>Scoring!A18</f>
        <v>Jaxon Makrevski</v>
      </c>
      <c r="C7" s="28" t="str">
        <f>Scoring!B18</f>
        <v>Latrobe</v>
      </c>
      <c r="D7" s="136">
        <f>Scoring!C18</f>
        <v>10</v>
      </c>
      <c r="E7" s="91"/>
      <c r="F7" s="133">
        <f>Scoring!E18</f>
        <v>4</v>
      </c>
      <c r="G7" s="138">
        <f>Scoring!F18</f>
        <v>6</v>
      </c>
      <c r="H7" s="138">
        <f>Scoring!G18</f>
        <v>4</v>
      </c>
      <c r="I7" s="138">
        <f>Scoring!H18</f>
        <v>3</v>
      </c>
      <c r="J7" s="138">
        <f>Scoring!I18</f>
        <v>4</v>
      </c>
      <c r="K7" s="138">
        <f>Scoring!J18</f>
        <v>4</v>
      </c>
      <c r="L7" s="138">
        <f>Scoring!K18</f>
        <v>4</v>
      </c>
      <c r="M7" s="138">
        <f>Scoring!L18</f>
        <v>3</v>
      </c>
      <c r="N7" s="136">
        <f>Scoring!M18</f>
        <v>5</v>
      </c>
      <c r="O7" s="34">
        <f>SUM(F7:N7)</f>
        <v>37</v>
      </c>
      <c r="P7" s="141">
        <f>Scoring!O18</f>
        <v>6</v>
      </c>
      <c r="Q7" s="141">
        <f>Scoring!P18</f>
        <v>4</v>
      </c>
      <c r="R7" s="141">
        <f>Scoring!Q18</f>
        <v>4</v>
      </c>
      <c r="S7" s="141">
        <f>Scoring!R18</f>
        <v>5</v>
      </c>
      <c r="T7" s="141">
        <f>Scoring!S18</f>
        <v>4</v>
      </c>
      <c r="U7" s="141">
        <f>Scoring!T18</f>
        <v>4</v>
      </c>
      <c r="V7" s="141">
        <f>Scoring!U18</f>
        <v>5</v>
      </c>
      <c r="W7" s="141">
        <f>Scoring!V18</f>
        <v>3</v>
      </c>
      <c r="X7" s="141">
        <f>Scoring!W18</f>
        <v>4</v>
      </c>
      <c r="Y7" s="34">
        <f>SUM(P7:X7)</f>
        <v>39</v>
      </c>
      <c r="Z7" s="86">
        <f>O7+Y7</f>
        <v>76</v>
      </c>
      <c r="AA7" s="184">
        <f>(Z7-70)</f>
        <v>6</v>
      </c>
    </row>
    <row r="8" spans="1:30" x14ac:dyDescent="0.35">
      <c r="A8" s="67">
        <v>5</v>
      </c>
      <c r="B8" s="133" t="str">
        <f>Scoring!A36</f>
        <v>Tytan Logero</v>
      </c>
      <c r="C8" s="21" t="str">
        <f>Scoring!B36</f>
        <v>Kiski</v>
      </c>
      <c r="D8" s="136">
        <f>Scoring!C36</f>
        <v>11</v>
      </c>
      <c r="E8" s="91"/>
      <c r="F8" s="133">
        <f>Scoring!E36</f>
        <v>4</v>
      </c>
      <c r="G8" s="138">
        <f>Scoring!F36</f>
        <v>5</v>
      </c>
      <c r="H8" s="138">
        <f>Scoring!G36</f>
        <v>3</v>
      </c>
      <c r="I8" s="138">
        <f>Scoring!H36</f>
        <v>4</v>
      </c>
      <c r="J8" s="138">
        <f>Scoring!I36</f>
        <v>2</v>
      </c>
      <c r="K8" s="138">
        <f>Scoring!J36</f>
        <v>4</v>
      </c>
      <c r="L8" s="138">
        <f>Scoring!K36</f>
        <v>5</v>
      </c>
      <c r="M8" s="138">
        <f>Scoring!L36</f>
        <v>4</v>
      </c>
      <c r="N8" s="136">
        <f>Scoring!M36</f>
        <v>6</v>
      </c>
      <c r="O8" s="34">
        <f>SUM(F8:N8)</f>
        <v>37</v>
      </c>
      <c r="P8" s="141">
        <f>Scoring!O36</f>
        <v>5</v>
      </c>
      <c r="Q8" s="141">
        <f>Scoring!P36</f>
        <v>5</v>
      </c>
      <c r="R8" s="141">
        <f>Scoring!Q36</f>
        <v>3</v>
      </c>
      <c r="S8" s="141">
        <f>Scoring!R36</f>
        <v>5</v>
      </c>
      <c r="T8" s="141">
        <f>Scoring!S36</f>
        <v>5</v>
      </c>
      <c r="U8" s="141">
        <f>Scoring!T36</f>
        <v>3</v>
      </c>
      <c r="V8" s="141">
        <f>Scoring!U36</f>
        <v>4</v>
      </c>
      <c r="W8" s="141">
        <f>Scoring!V36</f>
        <v>4</v>
      </c>
      <c r="X8" s="141">
        <f>Scoring!W36</f>
        <v>5</v>
      </c>
      <c r="Y8" s="34">
        <f>SUM(P8:X8)</f>
        <v>39</v>
      </c>
      <c r="Z8" s="86">
        <f>O8+Y8</f>
        <v>76</v>
      </c>
      <c r="AA8" s="184">
        <f>(Z8-70)</f>
        <v>6</v>
      </c>
    </row>
    <row r="9" spans="1:30" x14ac:dyDescent="0.35">
      <c r="A9" s="67">
        <v>6</v>
      </c>
      <c r="B9" s="146" t="str">
        <f>Scoring!A4</f>
        <v>Chace Force</v>
      </c>
      <c r="C9" s="68" t="str">
        <f>Scoring!B4</f>
        <v>Indiana</v>
      </c>
      <c r="D9" s="148">
        <f>Scoring!C4</f>
        <v>12</v>
      </c>
      <c r="E9" s="91"/>
      <c r="F9" s="146">
        <f>Scoring!E4</f>
        <v>3</v>
      </c>
      <c r="G9" s="147">
        <f>Scoring!F4</f>
        <v>5</v>
      </c>
      <c r="H9" s="147">
        <f>Scoring!G4</f>
        <v>4</v>
      </c>
      <c r="I9" s="147">
        <f>Scoring!H4</f>
        <v>4</v>
      </c>
      <c r="J9" s="147">
        <f>Scoring!I4</f>
        <v>3</v>
      </c>
      <c r="K9" s="147">
        <f>Scoring!J4</f>
        <v>5</v>
      </c>
      <c r="L9" s="147">
        <f>Scoring!K4</f>
        <v>4</v>
      </c>
      <c r="M9" s="147">
        <f>Scoring!L4</f>
        <v>4</v>
      </c>
      <c r="N9" s="148">
        <f>Scoring!M4</f>
        <v>5</v>
      </c>
      <c r="O9" s="34">
        <f>SUM(F9:N9)</f>
        <v>37</v>
      </c>
      <c r="P9" s="149">
        <f>Scoring!O4</f>
        <v>5</v>
      </c>
      <c r="Q9" s="149">
        <f>Scoring!P4</f>
        <v>4</v>
      </c>
      <c r="R9" s="149">
        <f>Scoring!Q4</f>
        <v>4</v>
      </c>
      <c r="S9" s="149">
        <f>Scoring!R4</f>
        <v>5</v>
      </c>
      <c r="T9" s="149">
        <f>Scoring!S4</f>
        <v>4</v>
      </c>
      <c r="U9" s="149">
        <f>Scoring!T4</f>
        <v>3</v>
      </c>
      <c r="V9" s="149">
        <f>Scoring!U4</f>
        <v>5</v>
      </c>
      <c r="W9" s="149">
        <f>Scoring!V4</f>
        <v>5</v>
      </c>
      <c r="X9" s="149">
        <f>Scoring!W4</f>
        <v>5</v>
      </c>
      <c r="Y9" s="34">
        <f>SUM(P9:X9)</f>
        <v>40</v>
      </c>
      <c r="Z9" s="95">
        <f>O9+Y9</f>
        <v>77</v>
      </c>
      <c r="AA9" s="184">
        <f>(Z9-70)</f>
        <v>7</v>
      </c>
    </row>
    <row r="10" spans="1:30" x14ac:dyDescent="0.35">
      <c r="A10" s="67">
        <v>7</v>
      </c>
      <c r="B10" s="87" t="str">
        <f>Scoring!A35</f>
        <v>Mike Ogden</v>
      </c>
      <c r="C10" s="97" t="str">
        <f>Scoring!B35</f>
        <v>Kiski</v>
      </c>
      <c r="D10" s="94">
        <f>Scoring!C35</f>
        <v>10</v>
      </c>
      <c r="E10" s="92"/>
      <c r="F10" s="87">
        <f>Scoring!E35</f>
        <v>4</v>
      </c>
      <c r="G10" s="83">
        <f>Scoring!F35</f>
        <v>4</v>
      </c>
      <c r="H10" s="83">
        <f>Scoring!G35</f>
        <v>4</v>
      </c>
      <c r="I10" s="83">
        <f>Scoring!H35</f>
        <v>5</v>
      </c>
      <c r="J10" s="83">
        <f>Scoring!I35</f>
        <v>3</v>
      </c>
      <c r="K10" s="83">
        <f>Scoring!J35</f>
        <v>4</v>
      </c>
      <c r="L10" s="83">
        <f>Scoring!K35</f>
        <v>4</v>
      </c>
      <c r="M10" s="83">
        <f>Scoring!L35</f>
        <v>4</v>
      </c>
      <c r="N10" s="88">
        <f>Scoring!M35</f>
        <v>4</v>
      </c>
      <c r="O10" s="69">
        <f>SUM(F10:N10)</f>
        <v>36</v>
      </c>
      <c r="P10" s="84">
        <f>Scoring!O35</f>
        <v>6</v>
      </c>
      <c r="Q10" s="84">
        <f>Scoring!P35</f>
        <v>4</v>
      </c>
      <c r="R10" s="84">
        <f>Scoring!Q35</f>
        <v>3</v>
      </c>
      <c r="S10" s="84">
        <f>Scoring!R35</f>
        <v>5</v>
      </c>
      <c r="T10" s="84">
        <f>Scoring!S35</f>
        <v>4</v>
      </c>
      <c r="U10" s="84">
        <f>Scoring!T35</f>
        <v>4</v>
      </c>
      <c r="V10" s="84">
        <f>Scoring!U35</f>
        <v>5</v>
      </c>
      <c r="W10" s="84">
        <f>Scoring!V35</f>
        <v>5</v>
      </c>
      <c r="X10" s="84">
        <f>Scoring!W35</f>
        <v>5</v>
      </c>
      <c r="Y10" s="69">
        <f>SUM(P10:X10)</f>
        <v>41</v>
      </c>
      <c r="Z10" s="85">
        <f>O10+Y10</f>
        <v>77</v>
      </c>
      <c r="AA10" s="184">
        <f>(Z10-70)</f>
        <v>7</v>
      </c>
    </row>
    <row r="11" spans="1:30" x14ac:dyDescent="0.35">
      <c r="A11" s="67">
        <v>8</v>
      </c>
      <c r="B11" s="87" t="str">
        <f>Scoring!A33</f>
        <v>Colin Madden</v>
      </c>
      <c r="C11" s="220" t="str">
        <f>Scoring!B33</f>
        <v>Norwin</v>
      </c>
      <c r="D11" s="94">
        <f>Scoring!C30</f>
        <v>12</v>
      </c>
      <c r="E11" s="91"/>
      <c r="F11" s="87">
        <f>Scoring!E33</f>
        <v>4</v>
      </c>
      <c r="G11" s="83">
        <f>Scoring!F33</f>
        <v>5</v>
      </c>
      <c r="H11" s="83">
        <f>Scoring!G33</f>
        <v>3</v>
      </c>
      <c r="I11" s="83">
        <f>Scoring!H33</f>
        <v>4</v>
      </c>
      <c r="J11" s="83">
        <f>Scoring!I33</f>
        <v>3</v>
      </c>
      <c r="K11" s="83">
        <f>Scoring!J33</f>
        <v>4</v>
      </c>
      <c r="L11" s="83">
        <f>Scoring!K33</f>
        <v>6</v>
      </c>
      <c r="M11" s="83">
        <f>Scoring!L33</f>
        <v>4</v>
      </c>
      <c r="N11" s="88">
        <f>Scoring!M33</f>
        <v>5</v>
      </c>
      <c r="O11" s="34">
        <f>SUM(F11:N11)</f>
        <v>38</v>
      </c>
      <c r="P11" s="84">
        <f>Scoring!O33</f>
        <v>5</v>
      </c>
      <c r="Q11" s="84">
        <f>Scoring!P33</f>
        <v>4</v>
      </c>
      <c r="R11" s="84">
        <f>Scoring!Q33</f>
        <v>4</v>
      </c>
      <c r="S11" s="84">
        <f>Scoring!R33</f>
        <v>5</v>
      </c>
      <c r="T11" s="84">
        <f>Scoring!S33</f>
        <v>4</v>
      </c>
      <c r="U11" s="84">
        <f>Scoring!T33</f>
        <v>3</v>
      </c>
      <c r="V11" s="84">
        <f>Scoring!U33</f>
        <v>4</v>
      </c>
      <c r="W11" s="84">
        <f>Scoring!V33</f>
        <v>5</v>
      </c>
      <c r="X11" s="84">
        <f>Scoring!W33</f>
        <v>5</v>
      </c>
      <c r="Y11" s="34">
        <f>SUM(P11:X11)</f>
        <v>39</v>
      </c>
      <c r="Z11" s="86">
        <f>O11+Y11</f>
        <v>77</v>
      </c>
      <c r="AA11" s="184">
        <f>(Z11-70)</f>
        <v>7</v>
      </c>
    </row>
    <row r="12" spans="1:30" x14ac:dyDescent="0.35">
      <c r="A12" s="67">
        <v>9</v>
      </c>
      <c r="B12" s="87" t="str">
        <f>Scoring!A19</f>
        <v>Garret Helman</v>
      </c>
      <c r="C12" s="143" t="str">
        <f>Scoring!B19</f>
        <v>Latrobe</v>
      </c>
      <c r="D12" s="94">
        <f>Scoring!C19</f>
        <v>10</v>
      </c>
      <c r="E12" s="91"/>
      <c r="F12" s="87">
        <f>Scoring!E19</f>
        <v>4</v>
      </c>
      <c r="G12" s="83">
        <f>Scoring!F19</f>
        <v>7</v>
      </c>
      <c r="H12" s="83">
        <f>Scoring!G19</f>
        <v>2</v>
      </c>
      <c r="I12" s="83">
        <f>Scoring!H19</f>
        <v>4</v>
      </c>
      <c r="J12" s="83">
        <f>Scoring!I19</f>
        <v>3</v>
      </c>
      <c r="K12" s="83">
        <f>Scoring!J19</f>
        <v>3</v>
      </c>
      <c r="L12" s="83">
        <f>Scoring!K19</f>
        <v>4</v>
      </c>
      <c r="M12" s="83">
        <f>Scoring!L19</f>
        <v>4</v>
      </c>
      <c r="N12" s="88">
        <f>Scoring!M19</f>
        <v>4</v>
      </c>
      <c r="O12" s="34">
        <f>SUM(F12:N12)</f>
        <v>35</v>
      </c>
      <c r="P12" s="84">
        <f>Scoring!O19</f>
        <v>5</v>
      </c>
      <c r="Q12" s="84">
        <f>Scoring!P19</f>
        <v>4</v>
      </c>
      <c r="R12" s="84">
        <f>Scoring!Q19</f>
        <v>4</v>
      </c>
      <c r="S12" s="84">
        <f>Scoring!R19</f>
        <v>6</v>
      </c>
      <c r="T12" s="84">
        <f>Scoring!S19</f>
        <v>5</v>
      </c>
      <c r="U12" s="84">
        <f>Scoring!T19</f>
        <v>4</v>
      </c>
      <c r="V12" s="84">
        <f>Scoring!U19</f>
        <v>4</v>
      </c>
      <c r="W12" s="84">
        <f>Scoring!V19</f>
        <v>5</v>
      </c>
      <c r="X12" s="84">
        <f>Scoring!W19</f>
        <v>5</v>
      </c>
      <c r="Y12" s="34">
        <f>SUM(P12:X12)</f>
        <v>42</v>
      </c>
      <c r="Z12" s="86">
        <f>O12+Y12</f>
        <v>77</v>
      </c>
      <c r="AA12" s="184">
        <f>(Z12-70)</f>
        <v>7</v>
      </c>
    </row>
    <row r="13" spans="1:30" x14ac:dyDescent="0.35">
      <c r="A13" s="67">
        <v>10</v>
      </c>
      <c r="B13" s="87" t="str">
        <f>Scoring!A28</f>
        <v xml:space="preserve">Landon Stoner </v>
      </c>
      <c r="C13" s="220" t="str">
        <f>Scoring!B28</f>
        <v>Norwin</v>
      </c>
      <c r="D13" s="94">
        <f>Scoring!C28</f>
        <v>12</v>
      </c>
      <c r="E13" s="91"/>
      <c r="F13" s="87">
        <f>Scoring!E28</f>
        <v>4</v>
      </c>
      <c r="G13" s="83">
        <f>Scoring!F28</f>
        <v>5</v>
      </c>
      <c r="H13" s="83">
        <f>Scoring!G28</f>
        <v>4</v>
      </c>
      <c r="I13" s="83">
        <f>Scoring!H28</f>
        <v>5</v>
      </c>
      <c r="J13" s="83">
        <f>Scoring!I28</f>
        <v>4</v>
      </c>
      <c r="K13" s="83">
        <f>Scoring!J28</f>
        <v>5</v>
      </c>
      <c r="L13" s="83">
        <f>Scoring!K28</f>
        <v>4</v>
      </c>
      <c r="M13" s="83">
        <f>Scoring!L28</f>
        <v>4</v>
      </c>
      <c r="N13" s="88">
        <f>Scoring!M28</f>
        <v>4</v>
      </c>
      <c r="O13" s="34">
        <f>SUM(F13:N13)</f>
        <v>39</v>
      </c>
      <c r="P13" s="84">
        <f>Scoring!O28</f>
        <v>5</v>
      </c>
      <c r="Q13" s="84">
        <f>Scoring!P28</f>
        <v>3</v>
      </c>
      <c r="R13" s="84">
        <f>Scoring!Q28</f>
        <v>4</v>
      </c>
      <c r="S13" s="84">
        <f>Scoring!R28</f>
        <v>5</v>
      </c>
      <c r="T13" s="84">
        <f>Scoring!S28</f>
        <v>4</v>
      </c>
      <c r="U13" s="84">
        <f>Scoring!T28</f>
        <v>4</v>
      </c>
      <c r="V13" s="84">
        <f>Scoring!U28</f>
        <v>6</v>
      </c>
      <c r="W13" s="84">
        <f>Scoring!V28</f>
        <v>4</v>
      </c>
      <c r="X13" s="84">
        <f>Scoring!W28</f>
        <v>4</v>
      </c>
      <c r="Y13" s="34">
        <f>SUM(P13:X13)</f>
        <v>39</v>
      </c>
      <c r="Z13" s="86">
        <f>O13+Y13</f>
        <v>78</v>
      </c>
      <c r="AA13" s="184">
        <f>(Z13-70)</f>
        <v>8</v>
      </c>
      <c r="AD13" s="8"/>
    </row>
    <row r="14" spans="1:30" x14ac:dyDescent="0.35">
      <c r="A14" s="67">
        <v>11</v>
      </c>
      <c r="B14" s="87" t="str">
        <f>Scoring!A29</f>
        <v>Riley Shaffer</v>
      </c>
      <c r="C14" s="220" t="str">
        <f>Scoring!B29</f>
        <v>Norwin</v>
      </c>
      <c r="D14" s="94">
        <f>Scoring!C29</f>
        <v>12</v>
      </c>
      <c r="E14" s="91"/>
      <c r="F14" s="87">
        <f>Scoring!E29</f>
        <v>5</v>
      </c>
      <c r="G14" s="83">
        <f>Scoring!F29</f>
        <v>5</v>
      </c>
      <c r="H14" s="83">
        <f>Scoring!G29</f>
        <v>3</v>
      </c>
      <c r="I14" s="83">
        <f>Scoring!H29</f>
        <v>5</v>
      </c>
      <c r="J14" s="83">
        <f>Scoring!I29</f>
        <v>3</v>
      </c>
      <c r="K14" s="83">
        <f>Scoring!J29</f>
        <v>6</v>
      </c>
      <c r="L14" s="83">
        <f>Scoring!K29</f>
        <v>6</v>
      </c>
      <c r="M14" s="83">
        <f>Scoring!L29</f>
        <v>4</v>
      </c>
      <c r="N14" s="88">
        <f>Scoring!M29</f>
        <v>5</v>
      </c>
      <c r="O14" s="34">
        <f>SUM(F14:N14)</f>
        <v>42</v>
      </c>
      <c r="P14" s="84">
        <f>Scoring!O29</f>
        <v>5</v>
      </c>
      <c r="Q14" s="84">
        <f>Scoring!P29</f>
        <v>3</v>
      </c>
      <c r="R14" s="84">
        <f>Scoring!Q29</f>
        <v>4</v>
      </c>
      <c r="S14" s="84">
        <f>Scoring!R29</f>
        <v>5</v>
      </c>
      <c r="T14" s="84">
        <f>Scoring!S29</f>
        <v>4</v>
      </c>
      <c r="U14" s="84">
        <f>Scoring!T29</f>
        <v>3</v>
      </c>
      <c r="V14" s="84">
        <f>Scoring!U29</f>
        <v>4</v>
      </c>
      <c r="W14" s="84">
        <f>Scoring!V29</f>
        <v>5</v>
      </c>
      <c r="X14" s="84">
        <f>Scoring!W29</f>
        <v>3</v>
      </c>
      <c r="Y14" s="34">
        <f>SUM(P14:X14)</f>
        <v>36</v>
      </c>
      <c r="Z14" s="86">
        <f>O14+Y14</f>
        <v>78</v>
      </c>
      <c r="AA14" s="184">
        <f>(Z14-70)</f>
        <v>8</v>
      </c>
    </row>
    <row r="15" spans="1:30" x14ac:dyDescent="0.35">
      <c r="A15" s="67">
        <v>12</v>
      </c>
      <c r="B15" s="87" t="str">
        <f>Scoring!A14</f>
        <v>Caleb Henry</v>
      </c>
      <c r="C15" s="96" t="str">
        <f>Scoring!B14</f>
        <v>Hempfield</v>
      </c>
      <c r="D15" s="94">
        <f>Scoring!C14</f>
        <v>10</v>
      </c>
      <c r="E15" s="91"/>
      <c r="F15" s="87">
        <f>Scoring!E14</f>
        <v>4</v>
      </c>
      <c r="G15" s="83">
        <f>Scoring!F14</f>
        <v>5</v>
      </c>
      <c r="H15" s="83">
        <f>Scoring!G14</f>
        <v>3</v>
      </c>
      <c r="I15" s="83">
        <f>Scoring!H14</f>
        <v>4</v>
      </c>
      <c r="J15" s="83">
        <f>Scoring!I14</f>
        <v>3</v>
      </c>
      <c r="K15" s="83">
        <f>Scoring!J14</f>
        <v>5</v>
      </c>
      <c r="L15" s="83">
        <f>Scoring!K14</f>
        <v>4</v>
      </c>
      <c r="M15" s="83">
        <f>Scoring!L14</f>
        <v>4</v>
      </c>
      <c r="N15" s="88">
        <f>Scoring!M14</f>
        <v>5</v>
      </c>
      <c r="O15" s="34">
        <f>SUM(F15:N15)</f>
        <v>37</v>
      </c>
      <c r="P15" s="84">
        <f>Scoring!O14</f>
        <v>5</v>
      </c>
      <c r="Q15" s="84">
        <f>Scoring!P14</f>
        <v>4</v>
      </c>
      <c r="R15" s="84">
        <f>Scoring!Q14</f>
        <v>4</v>
      </c>
      <c r="S15" s="84">
        <f>Scoring!R14</f>
        <v>6</v>
      </c>
      <c r="T15" s="84">
        <f>Scoring!S14</f>
        <v>6</v>
      </c>
      <c r="U15" s="84">
        <f>Scoring!T14</f>
        <v>3</v>
      </c>
      <c r="V15" s="84">
        <f>Scoring!U14</f>
        <v>4</v>
      </c>
      <c r="W15" s="84">
        <f>Scoring!V14</f>
        <v>4</v>
      </c>
      <c r="X15" s="84">
        <f>Scoring!W14</f>
        <v>5</v>
      </c>
      <c r="Y15" s="34">
        <f>SUM(P15:X15)</f>
        <v>41</v>
      </c>
      <c r="Z15" s="86">
        <f>O15+Y15</f>
        <v>78</v>
      </c>
      <c r="AA15" s="184">
        <f>(Z15-70)</f>
        <v>8</v>
      </c>
    </row>
    <row r="16" spans="1:30" x14ac:dyDescent="0.35">
      <c r="A16" s="67">
        <v>13</v>
      </c>
      <c r="B16" s="133" t="str">
        <f>Scoring!A22</f>
        <v>Josh Drotos</v>
      </c>
      <c r="C16" s="123" t="str">
        <f>Scoring!B22</f>
        <v>Penn Trafford</v>
      </c>
      <c r="D16" s="221">
        <f>Scoring!C22</f>
        <v>9</v>
      </c>
      <c r="E16" s="91"/>
      <c r="F16" s="133">
        <f>Scoring!E22</f>
        <v>4</v>
      </c>
      <c r="G16" s="138">
        <f>Scoring!F22</f>
        <v>5</v>
      </c>
      <c r="H16" s="138">
        <f>Scoring!G22</f>
        <v>3</v>
      </c>
      <c r="I16" s="138">
        <f>Scoring!H22</f>
        <v>4</v>
      </c>
      <c r="J16" s="138">
        <f>Scoring!I22</f>
        <v>4</v>
      </c>
      <c r="K16" s="138">
        <f>Scoring!J22</f>
        <v>4</v>
      </c>
      <c r="L16" s="138">
        <f>Scoring!K22</f>
        <v>5</v>
      </c>
      <c r="M16" s="138">
        <f>Scoring!L22</f>
        <v>5</v>
      </c>
      <c r="N16" s="136">
        <f>Scoring!M22</f>
        <v>5</v>
      </c>
      <c r="O16" s="34">
        <f>SUM(F16:N16)</f>
        <v>39</v>
      </c>
      <c r="P16" s="141">
        <f>Scoring!O22</f>
        <v>6</v>
      </c>
      <c r="Q16" s="141">
        <f>Scoring!P22</f>
        <v>3</v>
      </c>
      <c r="R16" s="141">
        <f>Scoring!Q22</f>
        <v>4</v>
      </c>
      <c r="S16" s="141">
        <f>Scoring!R22</f>
        <v>6</v>
      </c>
      <c r="T16" s="141">
        <f>Scoring!S22</f>
        <v>4</v>
      </c>
      <c r="U16" s="141">
        <f>Scoring!T22</f>
        <v>3</v>
      </c>
      <c r="V16" s="141">
        <f>Scoring!U22</f>
        <v>4</v>
      </c>
      <c r="W16" s="141">
        <f>Scoring!V22</f>
        <v>6</v>
      </c>
      <c r="X16" s="141">
        <f>Scoring!W22</f>
        <v>4</v>
      </c>
      <c r="Y16" s="34">
        <f>SUM(P16:X16)</f>
        <v>40</v>
      </c>
      <c r="Z16" s="86">
        <f>O16+Y16</f>
        <v>79</v>
      </c>
      <c r="AA16" s="184">
        <f>(Z16-70)</f>
        <v>9</v>
      </c>
    </row>
    <row r="17" spans="1:27" x14ac:dyDescent="0.35">
      <c r="A17" s="66">
        <v>14</v>
      </c>
      <c r="B17" s="87" t="str">
        <f>Scoring!A23</f>
        <v>Kyle Worthington</v>
      </c>
      <c r="C17" s="222" t="str">
        <f>Scoring!B23</f>
        <v>Penn Trafford</v>
      </c>
      <c r="D17" s="94">
        <f>Scoring!C23</f>
        <v>12</v>
      </c>
      <c r="E17" s="92"/>
      <c r="F17" s="87">
        <f>Scoring!E23</f>
        <v>6</v>
      </c>
      <c r="G17" s="83">
        <f>Scoring!F23</f>
        <v>4</v>
      </c>
      <c r="H17" s="83">
        <f>Scoring!G23</f>
        <v>4</v>
      </c>
      <c r="I17" s="83">
        <f>Scoring!H23</f>
        <v>4</v>
      </c>
      <c r="J17" s="83">
        <f>Scoring!I23</f>
        <v>2</v>
      </c>
      <c r="K17" s="83">
        <f>Scoring!J23</f>
        <v>5</v>
      </c>
      <c r="L17" s="83">
        <f>Scoring!K23</f>
        <v>4</v>
      </c>
      <c r="M17" s="83">
        <f>Scoring!L23</f>
        <v>4</v>
      </c>
      <c r="N17" s="88">
        <f>Scoring!M23</f>
        <v>4</v>
      </c>
      <c r="O17" s="69">
        <f>SUM(F17:N17)</f>
        <v>37</v>
      </c>
      <c r="P17" s="84">
        <f>Scoring!O23</f>
        <v>5</v>
      </c>
      <c r="Q17" s="84">
        <f>Scoring!P23</f>
        <v>4</v>
      </c>
      <c r="R17" s="84">
        <f>Scoring!Q23</f>
        <v>5</v>
      </c>
      <c r="S17" s="84">
        <f>Scoring!R23</f>
        <v>6</v>
      </c>
      <c r="T17" s="84">
        <f>Scoring!S23</f>
        <v>5</v>
      </c>
      <c r="U17" s="84">
        <f>Scoring!T23</f>
        <v>4</v>
      </c>
      <c r="V17" s="84">
        <f>Scoring!U23</f>
        <v>4</v>
      </c>
      <c r="W17" s="84">
        <f>Scoring!V23</f>
        <v>4</v>
      </c>
      <c r="X17" s="84">
        <f>Scoring!W23</f>
        <v>5</v>
      </c>
      <c r="Y17" s="69">
        <f>SUM(P17:X17)</f>
        <v>42</v>
      </c>
      <c r="Z17" s="85">
        <f>O17+Y17</f>
        <v>79</v>
      </c>
      <c r="AA17" s="184">
        <f>(Z17-70)</f>
        <v>9</v>
      </c>
    </row>
    <row r="18" spans="1:27" x14ac:dyDescent="0.35">
      <c r="A18" s="67">
        <v>15</v>
      </c>
      <c r="B18" s="133" t="str">
        <f>Scoring!A16</f>
        <v>Amos McConahey</v>
      </c>
      <c r="C18" s="40" t="str">
        <f>Scoring!B16</f>
        <v>Latrobe</v>
      </c>
      <c r="D18" s="221">
        <f>Scoring!C16</f>
        <v>10</v>
      </c>
      <c r="E18" s="91"/>
      <c r="F18" s="133">
        <f>Scoring!E16</f>
        <v>4</v>
      </c>
      <c r="G18" s="138">
        <f>Scoring!F16</f>
        <v>5</v>
      </c>
      <c r="H18" s="138">
        <f>Scoring!G16</f>
        <v>4</v>
      </c>
      <c r="I18" s="138">
        <f>Scoring!H16</f>
        <v>6</v>
      </c>
      <c r="J18" s="138">
        <f>Scoring!I16</f>
        <v>3</v>
      </c>
      <c r="K18" s="138">
        <f>Scoring!J16</f>
        <v>5</v>
      </c>
      <c r="L18" s="138">
        <f>Scoring!K16</f>
        <v>4</v>
      </c>
      <c r="M18" s="138">
        <f>Scoring!L16</f>
        <v>4</v>
      </c>
      <c r="N18" s="136">
        <f>Scoring!M16</f>
        <v>4</v>
      </c>
      <c r="O18" s="34">
        <f>SUM(F18:N18)</f>
        <v>39</v>
      </c>
      <c r="P18" s="141">
        <f>Scoring!O16</f>
        <v>5</v>
      </c>
      <c r="Q18" s="141">
        <f>Scoring!P16</f>
        <v>4</v>
      </c>
      <c r="R18" s="141">
        <f>Scoring!Q16</f>
        <v>5</v>
      </c>
      <c r="S18" s="141">
        <f>Scoring!R16</f>
        <v>5</v>
      </c>
      <c r="T18" s="141">
        <f>Scoring!S16</f>
        <v>4</v>
      </c>
      <c r="U18" s="141">
        <f>Scoring!T16</f>
        <v>4</v>
      </c>
      <c r="V18" s="141">
        <f>Scoring!U16</f>
        <v>5</v>
      </c>
      <c r="W18" s="141">
        <f>Scoring!V16</f>
        <v>4</v>
      </c>
      <c r="X18" s="141">
        <f>Scoring!W16</f>
        <v>5</v>
      </c>
      <c r="Y18" s="34">
        <f>SUM(P18:X18)</f>
        <v>41</v>
      </c>
      <c r="Z18" s="86">
        <f>O18+Y18</f>
        <v>80</v>
      </c>
      <c r="AA18" s="184">
        <f>(Z18-70)</f>
        <v>10</v>
      </c>
    </row>
    <row r="19" spans="1:27" x14ac:dyDescent="0.35">
      <c r="A19" s="66">
        <v>16</v>
      </c>
      <c r="B19" s="132" t="str">
        <f>Scoring!A8</f>
        <v>Beau Raykes</v>
      </c>
      <c r="C19" s="134" t="str">
        <f>Scoring!B8</f>
        <v>Indiana</v>
      </c>
      <c r="D19" s="135">
        <f>Scoring!C8</f>
        <v>11</v>
      </c>
      <c r="E19" s="92"/>
      <c r="F19" s="132">
        <f>Scoring!E8</f>
        <v>5</v>
      </c>
      <c r="G19" s="137">
        <f>Scoring!F8</f>
        <v>5</v>
      </c>
      <c r="H19" s="137">
        <f>Scoring!G8</f>
        <v>3</v>
      </c>
      <c r="I19" s="137">
        <f>Scoring!H8</f>
        <v>5</v>
      </c>
      <c r="J19" s="137">
        <f>Scoring!I8</f>
        <v>4</v>
      </c>
      <c r="K19" s="137">
        <f>Scoring!J8</f>
        <v>4</v>
      </c>
      <c r="L19" s="137">
        <f>Scoring!K8</f>
        <v>5</v>
      </c>
      <c r="M19" s="137">
        <f>Scoring!L8</f>
        <v>4</v>
      </c>
      <c r="N19" s="139">
        <f>Scoring!M8</f>
        <v>4</v>
      </c>
      <c r="O19" s="69">
        <f>SUM(F19:N19)</f>
        <v>39</v>
      </c>
      <c r="P19" s="140">
        <f>Scoring!O8</f>
        <v>5</v>
      </c>
      <c r="Q19" s="140">
        <f>Scoring!P8</f>
        <v>3</v>
      </c>
      <c r="R19" s="140">
        <f>Scoring!Q8</f>
        <v>6</v>
      </c>
      <c r="S19" s="140">
        <f>Scoring!R8</f>
        <v>6</v>
      </c>
      <c r="T19" s="140">
        <f>Scoring!S8</f>
        <v>6</v>
      </c>
      <c r="U19" s="140">
        <f>Scoring!T8</f>
        <v>3</v>
      </c>
      <c r="V19" s="140">
        <f>Scoring!U8</f>
        <v>4</v>
      </c>
      <c r="W19" s="140">
        <f>Scoring!V8</f>
        <v>5</v>
      </c>
      <c r="X19" s="140">
        <f>Scoring!W8</f>
        <v>3</v>
      </c>
      <c r="Y19" s="69">
        <f>SUM(P19:X19)</f>
        <v>41</v>
      </c>
      <c r="Z19" s="229">
        <f>O19+Y19</f>
        <v>80</v>
      </c>
      <c r="AA19" s="184">
        <f>(Z19-70)</f>
        <v>10</v>
      </c>
    </row>
    <row r="20" spans="1:27" x14ac:dyDescent="0.35">
      <c r="A20" s="67">
        <v>17</v>
      </c>
      <c r="B20" s="87" t="str">
        <f>Scoring!A10</f>
        <v>Matteo Santamaria</v>
      </c>
      <c r="C20" s="96" t="str">
        <f>Scoring!B10</f>
        <v>Hempfield</v>
      </c>
      <c r="D20" s="94">
        <f>Scoring!C10</f>
        <v>10</v>
      </c>
      <c r="E20" s="91"/>
      <c r="F20" s="87">
        <f>Scoring!E10</f>
        <v>5</v>
      </c>
      <c r="G20" s="83">
        <f>Scoring!F10</f>
        <v>6</v>
      </c>
      <c r="H20" s="83">
        <f>Scoring!G10</f>
        <v>3</v>
      </c>
      <c r="I20" s="83">
        <f>Scoring!H10</f>
        <v>4</v>
      </c>
      <c r="J20" s="83">
        <f>Scoring!I10</f>
        <v>3</v>
      </c>
      <c r="K20" s="83">
        <f>Scoring!J10</f>
        <v>5</v>
      </c>
      <c r="L20" s="83">
        <f>Scoring!K10</f>
        <v>5</v>
      </c>
      <c r="M20" s="83">
        <f>Scoring!L10</f>
        <v>4</v>
      </c>
      <c r="N20" s="88">
        <f>Scoring!M10</f>
        <v>5</v>
      </c>
      <c r="O20" s="34">
        <f>SUM(F20:N20)</f>
        <v>40</v>
      </c>
      <c r="P20" s="84">
        <f>Scoring!O10</f>
        <v>6</v>
      </c>
      <c r="Q20" s="84">
        <f>Scoring!P10</f>
        <v>4</v>
      </c>
      <c r="R20" s="84">
        <f>Scoring!Q10</f>
        <v>3</v>
      </c>
      <c r="S20" s="84">
        <f>Scoring!R10</f>
        <v>6</v>
      </c>
      <c r="T20" s="84">
        <f>Scoring!S10</f>
        <v>4</v>
      </c>
      <c r="U20" s="84">
        <f>Scoring!T10</f>
        <v>5</v>
      </c>
      <c r="V20" s="84">
        <f>Scoring!U10</f>
        <v>4</v>
      </c>
      <c r="W20" s="84">
        <f>Scoring!V10</f>
        <v>5</v>
      </c>
      <c r="X20" s="84">
        <f>Scoring!W10</f>
        <v>4</v>
      </c>
      <c r="Y20" s="34">
        <f>SUM(P20:X20)</f>
        <v>41</v>
      </c>
      <c r="Z20" s="86">
        <f>O20+Y20</f>
        <v>81</v>
      </c>
      <c r="AA20" s="184">
        <f>(Z20-70)</f>
        <v>11</v>
      </c>
    </row>
    <row r="21" spans="1:27" x14ac:dyDescent="0.35">
      <c r="A21" s="67">
        <v>18</v>
      </c>
      <c r="B21" s="87" t="str">
        <f>Scoring!A44</f>
        <v>Nathan Ross</v>
      </c>
      <c r="C21" s="293" t="s">
        <v>88</v>
      </c>
      <c r="D21" s="94">
        <f>Scoring!C44</f>
        <v>11</v>
      </c>
      <c r="E21" s="91"/>
      <c r="F21" s="87">
        <f>Scoring!E44</f>
        <v>4</v>
      </c>
      <c r="G21" s="83">
        <f>Scoring!F44</f>
        <v>6</v>
      </c>
      <c r="H21" s="83">
        <f>Scoring!G44</f>
        <v>3</v>
      </c>
      <c r="I21" s="83">
        <f>Scoring!H44</f>
        <v>4</v>
      </c>
      <c r="J21" s="83">
        <f>Scoring!I44</f>
        <v>3</v>
      </c>
      <c r="K21" s="83">
        <f>Scoring!J44</f>
        <v>5</v>
      </c>
      <c r="L21" s="83">
        <f>Scoring!K44</f>
        <v>5</v>
      </c>
      <c r="M21" s="83">
        <f>Scoring!L44</f>
        <v>4</v>
      </c>
      <c r="N21" s="88">
        <f>Scoring!M44</f>
        <v>5</v>
      </c>
      <c r="O21" s="34">
        <f>SUM(F21:N21)</f>
        <v>39</v>
      </c>
      <c r="P21" s="84">
        <f>Scoring!O44</f>
        <v>7</v>
      </c>
      <c r="Q21" s="84">
        <f>Scoring!P44</f>
        <v>3</v>
      </c>
      <c r="R21" s="84">
        <f>Scoring!Q44</f>
        <v>4</v>
      </c>
      <c r="S21" s="84">
        <f>Scoring!R44</f>
        <v>5</v>
      </c>
      <c r="T21" s="84">
        <f>Scoring!S44</f>
        <v>5</v>
      </c>
      <c r="U21" s="84">
        <f>Scoring!T44</f>
        <v>5</v>
      </c>
      <c r="V21" s="84">
        <f>Scoring!U44</f>
        <v>5</v>
      </c>
      <c r="W21" s="84">
        <f>Scoring!V44</f>
        <v>4</v>
      </c>
      <c r="X21" s="84">
        <f>Scoring!W44</f>
        <v>5</v>
      </c>
      <c r="Y21" s="34">
        <f>SUM(P21:X21)</f>
        <v>43</v>
      </c>
      <c r="Z21" s="86">
        <f>O21+Y21</f>
        <v>82</v>
      </c>
      <c r="AA21" s="184">
        <f>(Z21-70)</f>
        <v>12</v>
      </c>
    </row>
    <row r="22" spans="1:27" x14ac:dyDescent="0.35">
      <c r="A22" s="67">
        <v>19</v>
      </c>
      <c r="B22" s="87" t="str">
        <f>Scoring!A42</f>
        <v>Hayden Henry</v>
      </c>
      <c r="C22" s="293" t="s">
        <v>88</v>
      </c>
      <c r="D22" s="94">
        <f>Scoring!C42</f>
        <v>11</v>
      </c>
      <c r="E22" s="91"/>
      <c r="F22" s="87">
        <f>Scoring!E42</f>
        <v>5</v>
      </c>
      <c r="G22" s="83">
        <f>Scoring!F42</f>
        <v>5</v>
      </c>
      <c r="H22" s="83">
        <f>Scoring!G42</f>
        <v>3</v>
      </c>
      <c r="I22" s="83">
        <f>Scoring!H42</f>
        <v>5</v>
      </c>
      <c r="J22" s="83">
        <f>Scoring!I42</f>
        <v>3</v>
      </c>
      <c r="K22" s="83">
        <f>Scoring!J42</f>
        <v>5</v>
      </c>
      <c r="L22" s="83">
        <f>Scoring!K42</f>
        <v>7</v>
      </c>
      <c r="M22" s="83">
        <f>Scoring!L42</f>
        <v>6</v>
      </c>
      <c r="N22" s="88">
        <f>Scoring!M42</f>
        <v>4</v>
      </c>
      <c r="O22" s="34">
        <f>SUM(F22:N22)</f>
        <v>43</v>
      </c>
      <c r="P22" s="84">
        <f>Scoring!O42</f>
        <v>5</v>
      </c>
      <c r="Q22" s="84">
        <f>Scoring!P42</f>
        <v>5</v>
      </c>
      <c r="R22" s="84">
        <f>Scoring!Q42</f>
        <v>5</v>
      </c>
      <c r="S22" s="84">
        <f>Scoring!R42</f>
        <v>4</v>
      </c>
      <c r="T22" s="84">
        <f>Scoring!S42</f>
        <v>4</v>
      </c>
      <c r="U22" s="84">
        <f>Scoring!T42</f>
        <v>4</v>
      </c>
      <c r="V22" s="84">
        <f>Scoring!U42</f>
        <v>5</v>
      </c>
      <c r="W22" s="84">
        <f>Scoring!V42</f>
        <v>4</v>
      </c>
      <c r="X22" s="84">
        <f>Scoring!W42</f>
        <v>4</v>
      </c>
      <c r="Y22" s="34">
        <f>SUM(P22:X22)</f>
        <v>40</v>
      </c>
      <c r="Z22" s="86">
        <f>O22+Y22</f>
        <v>83</v>
      </c>
      <c r="AA22" s="184">
        <f>(Z22-70)</f>
        <v>13</v>
      </c>
    </row>
    <row r="23" spans="1:27" x14ac:dyDescent="0.35">
      <c r="A23" s="67">
        <v>20</v>
      </c>
      <c r="B23" s="132" t="str">
        <f>Scoring!A6</f>
        <v>Will Steve</v>
      </c>
      <c r="C23" s="134" t="str">
        <f>Scoring!B6</f>
        <v>Indiana</v>
      </c>
      <c r="D23" s="135">
        <f>Scoring!C6</f>
        <v>11</v>
      </c>
      <c r="E23" s="91"/>
      <c r="F23" s="132">
        <f>Scoring!E6</f>
        <v>5</v>
      </c>
      <c r="G23" s="137">
        <f>Scoring!F6</f>
        <v>5</v>
      </c>
      <c r="H23" s="137">
        <f>Scoring!G6</f>
        <v>4</v>
      </c>
      <c r="I23" s="137">
        <f>Scoring!H6</f>
        <v>3</v>
      </c>
      <c r="J23" s="137">
        <f>Scoring!I6</f>
        <v>3</v>
      </c>
      <c r="K23" s="137">
        <f>Scoring!J6</f>
        <v>4</v>
      </c>
      <c r="L23" s="137">
        <f>Scoring!K6</f>
        <v>5</v>
      </c>
      <c r="M23" s="137">
        <f>Scoring!L6</f>
        <v>4</v>
      </c>
      <c r="N23" s="139">
        <f>Scoring!M6</f>
        <v>5</v>
      </c>
      <c r="O23" s="34">
        <f>SUM(F23:N23)</f>
        <v>38</v>
      </c>
      <c r="P23" s="140">
        <f>Scoring!O6</f>
        <v>6</v>
      </c>
      <c r="Q23" s="140">
        <f>Scoring!P6</f>
        <v>4</v>
      </c>
      <c r="R23" s="140">
        <f>Scoring!Q6</f>
        <v>6</v>
      </c>
      <c r="S23" s="140">
        <f>Scoring!R6</f>
        <v>5</v>
      </c>
      <c r="T23" s="140">
        <f>Scoring!S6</f>
        <v>4</v>
      </c>
      <c r="U23" s="140">
        <f>Scoring!T6</f>
        <v>5</v>
      </c>
      <c r="V23" s="140">
        <f>Scoring!U6</f>
        <v>5</v>
      </c>
      <c r="W23" s="140">
        <f>Scoring!V6</f>
        <v>5</v>
      </c>
      <c r="X23" s="140">
        <f>Scoring!W6</f>
        <v>5</v>
      </c>
      <c r="Y23" s="34">
        <f>SUM(P23:X23)</f>
        <v>45</v>
      </c>
      <c r="Z23" s="95">
        <f>O23+Y23</f>
        <v>83</v>
      </c>
      <c r="AA23" s="184">
        <f>(Z23-70)</f>
        <v>13</v>
      </c>
    </row>
    <row r="24" spans="1:27" x14ac:dyDescent="0.35">
      <c r="A24" s="67">
        <v>21</v>
      </c>
      <c r="B24" s="87" t="str">
        <f>Scoring!A30</f>
        <v>Ryan Nemes</v>
      </c>
      <c r="C24" s="220" t="str">
        <f>Scoring!B30</f>
        <v>Norwin</v>
      </c>
      <c r="D24" s="94">
        <f>Scoring!C30</f>
        <v>12</v>
      </c>
      <c r="E24" s="91"/>
      <c r="F24" s="87">
        <f>Scoring!E30</f>
        <v>4</v>
      </c>
      <c r="G24" s="83">
        <f>Scoring!F30</f>
        <v>6</v>
      </c>
      <c r="H24" s="83">
        <f>Scoring!G30</f>
        <v>4</v>
      </c>
      <c r="I24" s="83">
        <f>Scoring!H30</f>
        <v>3</v>
      </c>
      <c r="J24" s="83">
        <f>Scoring!I30</f>
        <v>5</v>
      </c>
      <c r="K24" s="83">
        <f>Scoring!J30</f>
        <v>6</v>
      </c>
      <c r="L24" s="83">
        <f>Scoring!K30</f>
        <v>4</v>
      </c>
      <c r="M24" s="83">
        <f>Scoring!L30</f>
        <v>3</v>
      </c>
      <c r="N24" s="88">
        <f>Scoring!M30</f>
        <v>6</v>
      </c>
      <c r="O24" s="34">
        <f>SUM(F24:N24)</f>
        <v>41</v>
      </c>
      <c r="P24" s="84">
        <f>Scoring!O30</f>
        <v>6</v>
      </c>
      <c r="Q24" s="84">
        <f>Scoring!P30</f>
        <v>4</v>
      </c>
      <c r="R24" s="84">
        <f>Scoring!Q30</f>
        <v>3</v>
      </c>
      <c r="S24" s="84">
        <f>Scoring!R30</f>
        <v>5</v>
      </c>
      <c r="T24" s="84">
        <f>Scoring!S30</f>
        <v>7</v>
      </c>
      <c r="U24" s="84">
        <f>Scoring!T30</f>
        <v>3</v>
      </c>
      <c r="V24" s="84">
        <f>Scoring!U30</f>
        <v>5</v>
      </c>
      <c r="W24" s="84">
        <f>Scoring!V30</f>
        <v>5</v>
      </c>
      <c r="X24" s="84">
        <f>Scoring!W30</f>
        <v>5</v>
      </c>
      <c r="Y24" s="34">
        <f>SUM(P24:X24)</f>
        <v>43</v>
      </c>
      <c r="Z24" s="86">
        <f>O24+Y24</f>
        <v>84</v>
      </c>
      <c r="AA24" s="184">
        <f>(Z24-70)</f>
        <v>14</v>
      </c>
    </row>
    <row r="25" spans="1:27" x14ac:dyDescent="0.35">
      <c r="A25" s="67">
        <v>22</v>
      </c>
      <c r="B25" s="87" t="str">
        <f>Scoring!A32</f>
        <v>Leo Lilley</v>
      </c>
      <c r="C25" s="220" t="str">
        <f>Scoring!B32</f>
        <v>Norwin</v>
      </c>
      <c r="D25" s="94">
        <f>Scoring!C32</f>
        <v>11</v>
      </c>
      <c r="E25" s="91"/>
      <c r="F25" s="87">
        <f>Scoring!E32</f>
        <v>4</v>
      </c>
      <c r="G25" s="83">
        <f>Scoring!F32</f>
        <v>6</v>
      </c>
      <c r="H25" s="83">
        <f>Scoring!G32</f>
        <v>4</v>
      </c>
      <c r="I25" s="83">
        <f>Scoring!H32</f>
        <v>4</v>
      </c>
      <c r="J25" s="83">
        <f>Scoring!I32</f>
        <v>3</v>
      </c>
      <c r="K25" s="83">
        <f>Scoring!J32</f>
        <v>5</v>
      </c>
      <c r="L25" s="83">
        <f>Scoring!K32</f>
        <v>6</v>
      </c>
      <c r="M25" s="83">
        <f>Scoring!L32</f>
        <v>3</v>
      </c>
      <c r="N25" s="88">
        <f>Scoring!M32</f>
        <v>5</v>
      </c>
      <c r="O25" s="34">
        <f>SUM(F25:N25)</f>
        <v>40</v>
      </c>
      <c r="P25" s="84">
        <f>Scoring!O32</f>
        <v>6</v>
      </c>
      <c r="Q25" s="84">
        <f>Scoring!P32</f>
        <v>5</v>
      </c>
      <c r="R25" s="84">
        <f>Scoring!Q32</f>
        <v>3</v>
      </c>
      <c r="S25" s="84">
        <f>Scoring!R32</f>
        <v>5</v>
      </c>
      <c r="T25" s="84">
        <f>Scoring!S32</f>
        <v>5</v>
      </c>
      <c r="U25" s="84">
        <f>Scoring!T32</f>
        <v>4</v>
      </c>
      <c r="V25" s="84">
        <f>Scoring!U32</f>
        <v>5</v>
      </c>
      <c r="W25" s="84">
        <f>Scoring!V32</f>
        <v>6</v>
      </c>
      <c r="X25" s="84">
        <f>Scoring!W32</f>
        <v>5</v>
      </c>
      <c r="Y25" s="34">
        <f>SUM(P25:X25)</f>
        <v>44</v>
      </c>
      <c r="Z25" s="86">
        <f>O25+Y25</f>
        <v>84</v>
      </c>
      <c r="AA25" s="184">
        <f>(Z25-70)</f>
        <v>14</v>
      </c>
    </row>
    <row r="26" spans="1:27" x14ac:dyDescent="0.35">
      <c r="A26" s="67">
        <v>23</v>
      </c>
      <c r="B26" s="87" t="str">
        <f>Scoring!A11</f>
        <v>Nico Yannascoli</v>
      </c>
      <c r="C26" s="96" t="str">
        <f>Scoring!B11</f>
        <v>Hempfield</v>
      </c>
      <c r="D26" s="94">
        <f>Scoring!C11</f>
        <v>11</v>
      </c>
      <c r="E26" s="91"/>
      <c r="F26" s="87">
        <f>Scoring!E11</f>
        <v>4</v>
      </c>
      <c r="G26" s="83">
        <f>Scoring!F11</f>
        <v>5</v>
      </c>
      <c r="H26" s="83">
        <f>Scoring!G11</f>
        <v>3</v>
      </c>
      <c r="I26" s="83">
        <f>Scoring!H11</f>
        <v>4</v>
      </c>
      <c r="J26" s="83">
        <f>Scoring!I11</f>
        <v>4</v>
      </c>
      <c r="K26" s="83">
        <f>Scoring!J11</f>
        <v>5</v>
      </c>
      <c r="L26" s="83">
        <f>Scoring!K11</f>
        <v>4</v>
      </c>
      <c r="M26" s="83">
        <f>Scoring!L11</f>
        <v>5</v>
      </c>
      <c r="N26" s="88">
        <f>Scoring!M11</f>
        <v>6</v>
      </c>
      <c r="O26" s="34">
        <f>SUM(F26:N26)</f>
        <v>40</v>
      </c>
      <c r="P26" s="84">
        <f>Scoring!O11</f>
        <v>6</v>
      </c>
      <c r="Q26" s="84">
        <f>Scoring!P11</f>
        <v>4</v>
      </c>
      <c r="R26" s="84">
        <f>Scoring!Q11</f>
        <v>4</v>
      </c>
      <c r="S26" s="84">
        <f>Scoring!R11</f>
        <v>5</v>
      </c>
      <c r="T26" s="84">
        <f>Scoring!S11</f>
        <v>4</v>
      </c>
      <c r="U26" s="84">
        <f>Scoring!T11</f>
        <v>4</v>
      </c>
      <c r="V26" s="84">
        <f>Scoring!U11</f>
        <v>5</v>
      </c>
      <c r="W26" s="84">
        <f>Scoring!V11</f>
        <v>7</v>
      </c>
      <c r="X26" s="84">
        <f>Scoring!W11</f>
        <v>5</v>
      </c>
      <c r="Y26" s="34">
        <f>SUM(P26:X26)</f>
        <v>44</v>
      </c>
      <c r="Z26" s="86">
        <f>O26+Y26</f>
        <v>84</v>
      </c>
      <c r="AA26" s="184">
        <f>(Z26-70)</f>
        <v>14</v>
      </c>
    </row>
    <row r="27" spans="1:27" x14ac:dyDescent="0.35">
      <c r="A27" s="67">
        <v>24</v>
      </c>
      <c r="B27" s="87" t="str">
        <f>Scoring!A45</f>
        <v>Sam Vassar</v>
      </c>
      <c r="C27" s="293" t="s">
        <v>88</v>
      </c>
      <c r="D27" s="94">
        <f>Scoring!C45</f>
        <v>12</v>
      </c>
      <c r="E27" s="91"/>
      <c r="F27" s="87">
        <f>Scoring!E45</f>
        <v>4</v>
      </c>
      <c r="G27" s="83">
        <f>Scoring!F45</f>
        <v>6</v>
      </c>
      <c r="H27" s="83">
        <f>Scoring!G45</f>
        <v>3</v>
      </c>
      <c r="I27" s="83">
        <f>Scoring!H45</f>
        <v>5</v>
      </c>
      <c r="J27" s="83">
        <f>Scoring!I45</f>
        <v>2</v>
      </c>
      <c r="K27" s="83">
        <f>Scoring!J45</f>
        <v>5</v>
      </c>
      <c r="L27" s="83">
        <f>Scoring!K45</f>
        <v>6</v>
      </c>
      <c r="M27" s="83">
        <f>Scoring!L45</f>
        <v>4</v>
      </c>
      <c r="N27" s="88">
        <f>Scoring!M45</f>
        <v>5</v>
      </c>
      <c r="O27" s="34">
        <f>SUM(F27:N27)</f>
        <v>40</v>
      </c>
      <c r="P27" s="84">
        <f>Scoring!O45</f>
        <v>7</v>
      </c>
      <c r="Q27" s="84">
        <f>Scoring!P45</f>
        <v>3</v>
      </c>
      <c r="R27" s="84">
        <f>Scoring!Q45</f>
        <v>5</v>
      </c>
      <c r="S27" s="84">
        <f>Scoring!R45</f>
        <v>5</v>
      </c>
      <c r="T27" s="84">
        <f>Scoring!S45</f>
        <v>4</v>
      </c>
      <c r="U27" s="84">
        <f>Scoring!T45</f>
        <v>4</v>
      </c>
      <c r="V27" s="84">
        <f>Scoring!U45</f>
        <v>4</v>
      </c>
      <c r="W27" s="84">
        <f>Scoring!V45</f>
        <v>5</v>
      </c>
      <c r="X27" s="84">
        <f>Scoring!W45</f>
        <v>7</v>
      </c>
      <c r="Y27" s="34">
        <f>SUM(P27:X27)</f>
        <v>44</v>
      </c>
      <c r="Z27" s="86">
        <f>O27+Y27</f>
        <v>84</v>
      </c>
      <c r="AA27" s="184">
        <f>(Z27-70)</f>
        <v>14</v>
      </c>
    </row>
    <row r="28" spans="1:27" x14ac:dyDescent="0.35">
      <c r="A28" s="67">
        <v>25</v>
      </c>
      <c r="B28" s="87" t="str">
        <f>Scoring!A17</f>
        <v>Nate Meeder</v>
      </c>
      <c r="C28" s="143" t="str">
        <f>Scoring!B17</f>
        <v>Latrobe</v>
      </c>
      <c r="D28" s="94">
        <f>Scoring!C17</f>
        <v>11</v>
      </c>
      <c r="E28" s="91"/>
      <c r="F28" s="169">
        <f>Scoring!E17</f>
        <v>4</v>
      </c>
      <c r="G28" s="138">
        <f>Scoring!F17</f>
        <v>7</v>
      </c>
      <c r="H28" s="138">
        <f>Scoring!G17</f>
        <v>3</v>
      </c>
      <c r="I28" s="138">
        <f>Scoring!H17</f>
        <v>9</v>
      </c>
      <c r="J28" s="138">
        <f>Scoring!I17</f>
        <v>4</v>
      </c>
      <c r="K28" s="138">
        <f>Scoring!J17</f>
        <v>6</v>
      </c>
      <c r="L28" s="138">
        <f>Scoring!K17</f>
        <v>4</v>
      </c>
      <c r="M28" s="138">
        <f>Scoring!L17</f>
        <v>4</v>
      </c>
      <c r="N28" s="84">
        <f>Scoring!M17</f>
        <v>5</v>
      </c>
      <c r="O28" s="34">
        <f>SUM(F28:N28)</f>
        <v>46</v>
      </c>
      <c r="P28" s="169">
        <f>Scoring!O17</f>
        <v>5</v>
      </c>
      <c r="Q28" s="138">
        <f>Scoring!P17</f>
        <v>5</v>
      </c>
      <c r="R28" s="138">
        <f>Scoring!Q17</f>
        <v>5</v>
      </c>
      <c r="S28" s="138">
        <f>Scoring!R17</f>
        <v>4</v>
      </c>
      <c r="T28" s="138">
        <f>Scoring!S17</f>
        <v>5</v>
      </c>
      <c r="U28" s="138">
        <f>Scoring!T17</f>
        <v>3</v>
      </c>
      <c r="V28" s="138">
        <f>Scoring!U17</f>
        <v>4</v>
      </c>
      <c r="W28" s="138">
        <f>Scoring!V17</f>
        <v>4</v>
      </c>
      <c r="X28" s="84">
        <f>Scoring!W17</f>
        <v>4</v>
      </c>
      <c r="Y28" s="34">
        <f>SUM(P28:X28)</f>
        <v>39</v>
      </c>
      <c r="Z28" s="86">
        <f>O28+Y28</f>
        <v>85</v>
      </c>
      <c r="AA28" s="184">
        <f>(Z28-70)</f>
        <v>15</v>
      </c>
    </row>
    <row r="29" spans="1:27" x14ac:dyDescent="0.35">
      <c r="A29" s="67">
        <v>26</v>
      </c>
      <c r="B29" s="87" t="str">
        <f>Scoring!A38</f>
        <v>Gabe Thimons</v>
      </c>
      <c r="C29" s="97" t="str">
        <f>Scoring!B38</f>
        <v>Kiski</v>
      </c>
      <c r="D29" s="94">
        <f>Scoring!C38</f>
        <v>11</v>
      </c>
      <c r="E29" s="91"/>
      <c r="F29" s="169">
        <f>Scoring!E38</f>
        <v>5</v>
      </c>
      <c r="G29" s="138">
        <f>Scoring!F38</f>
        <v>6</v>
      </c>
      <c r="H29" s="138">
        <f>Scoring!G38</f>
        <v>3</v>
      </c>
      <c r="I29" s="138">
        <f>Scoring!H38</f>
        <v>5</v>
      </c>
      <c r="J29" s="138">
        <f>Scoring!I38</f>
        <v>4</v>
      </c>
      <c r="K29" s="138">
        <f>Scoring!J38</f>
        <v>5</v>
      </c>
      <c r="L29" s="138">
        <f>Scoring!K38</f>
        <v>5</v>
      </c>
      <c r="M29" s="138">
        <f>Scoring!L38</f>
        <v>5</v>
      </c>
      <c r="N29" s="84">
        <f>Scoring!M38</f>
        <v>5</v>
      </c>
      <c r="O29" s="34">
        <f>SUM(F29:N29)</f>
        <v>43</v>
      </c>
      <c r="P29" s="84">
        <f>Scoring!O38</f>
        <v>5</v>
      </c>
      <c r="Q29" s="84">
        <f>Scoring!P38</f>
        <v>3</v>
      </c>
      <c r="R29" s="84">
        <f>Scoring!Q38</f>
        <v>4</v>
      </c>
      <c r="S29" s="84">
        <f>Scoring!R38</f>
        <v>5</v>
      </c>
      <c r="T29" s="84">
        <f>Scoring!S38</f>
        <v>5</v>
      </c>
      <c r="U29" s="84">
        <f>Scoring!T38</f>
        <v>3</v>
      </c>
      <c r="V29" s="84">
        <f>Scoring!U38</f>
        <v>5</v>
      </c>
      <c r="W29" s="84">
        <f>Scoring!V38</f>
        <v>5</v>
      </c>
      <c r="X29" s="84">
        <f>Scoring!W38</f>
        <v>7</v>
      </c>
      <c r="Y29" s="34">
        <f>SUM(P29:X29)</f>
        <v>42</v>
      </c>
      <c r="Z29" s="86">
        <f>O29+Y29</f>
        <v>85</v>
      </c>
      <c r="AA29" s="184">
        <f>(Z29-70)</f>
        <v>15</v>
      </c>
    </row>
    <row r="30" spans="1:27" x14ac:dyDescent="0.35">
      <c r="A30" s="67">
        <v>27</v>
      </c>
      <c r="B30" s="87" t="str">
        <f>Scoring!A25</f>
        <v>Rylan Kiste</v>
      </c>
      <c r="C30" s="222" t="str">
        <f>Scoring!B25</f>
        <v>Penn Trafford</v>
      </c>
      <c r="D30" s="94">
        <f>Scoring!C25</f>
        <v>12</v>
      </c>
      <c r="E30" s="91"/>
      <c r="F30" s="87">
        <f>Scoring!E25</f>
        <v>5</v>
      </c>
      <c r="G30" s="83">
        <f>Scoring!F25</f>
        <v>6</v>
      </c>
      <c r="H30" s="83">
        <f>Scoring!G25</f>
        <v>4</v>
      </c>
      <c r="I30" s="83">
        <f>Scoring!H25</f>
        <v>5</v>
      </c>
      <c r="J30" s="83">
        <f>Scoring!I25</f>
        <v>4</v>
      </c>
      <c r="K30" s="83">
        <f>Scoring!J25</f>
        <v>5</v>
      </c>
      <c r="L30" s="83">
        <f>Scoring!K25</f>
        <v>4</v>
      </c>
      <c r="M30" s="83">
        <f>Scoring!L25</f>
        <v>4</v>
      </c>
      <c r="N30" s="88">
        <f>Scoring!M25</f>
        <v>5</v>
      </c>
      <c r="O30" s="34">
        <f>SUM(F30:N30)</f>
        <v>42</v>
      </c>
      <c r="P30" s="84">
        <f>Scoring!O25</f>
        <v>6</v>
      </c>
      <c r="Q30" s="84">
        <f>Scoring!P25</f>
        <v>5</v>
      </c>
      <c r="R30" s="84">
        <f>Scoring!Q25</f>
        <v>4</v>
      </c>
      <c r="S30" s="84">
        <f>Scoring!R25</f>
        <v>5</v>
      </c>
      <c r="T30" s="84">
        <f>Scoring!S25</f>
        <v>5</v>
      </c>
      <c r="U30" s="84">
        <f>Scoring!T25</f>
        <v>4</v>
      </c>
      <c r="V30" s="84">
        <f>Scoring!U25</f>
        <v>5</v>
      </c>
      <c r="W30" s="84">
        <f>Scoring!V25</f>
        <v>4</v>
      </c>
      <c r="X30" s="84">
        <f>Scoring!W25</f>
        <v>5</v>
      </c>
      <c r="Y30" s="34">
        <f>SUM(P30:X30)</f>
        <v>43</v>
      </c>
      <c r="Z30" s="86">
        <f>O30+Y30</f>
        <v>85</v>
      </c>
      <c r="AA30" s="184">
        <f>(Z30-70)</f>
        <v>15</v>
      </c>
    </row>
    <row r="31" spans="1:27" x14ac:dyDescent="0.35">
      <c r="A31" s="67">
        <v>28</v>
      </c>
      <c r="B31" s="87" t="str">
        <f>Scoring!A37</f>
        <v>Thomas Kilgour</v>
      </c>
      <c r="C31" s="97" t="str">
        <f>Scoring!B37</f>
        <v>Kiski</v>
      </c>
      <c r="D31" s="94">
        <f>Scoring!C37</f>
        <v>11</v>
      </c>
      <c r="E31" s="91"/>
      <c r="F31" s="87">
        <f>Scoring!E37</f>
        <v>5</v>
      </c>
      <c r="G31" s="83">
        <f>Scoring!F37</f>
        <v>5</v>
      </c>
      <c r="H31" s="83">
        <f>Scoring!G37</f>
        <v>4</v>
      </c>
      <c r="I31" s="83">
        <f>Scoring!H37</f>
        <v>7</v>
      </c>
      <c r="J31" s="83">
        <f>Scoring!I37</f>
        <v>3</v>
      </c>
      <c r="K31" s="83">
        <f>Scoring!J37</f>
        <v>5</v>
      </c>
      <c r="L31" s="83">
        <f>Scoring!K37</f>
        <v>5</v>
      </c>
      <c r="M31" s="83">
        <f>Scoring!L37</f>
        <v>5</v>
      </c>
      <c r="N31" s="88">
        <f>Scoring!M37</f>
        <v>5</v>
      </c>
      <c r="O31" s="34">
        <f>SUM(F31:N31)</f>
        <v>44</v>
      </c>
      <c r="P31" s="84">
        <f>Scoring!O37</f>
        <v>6</v>
      </c>
      <c r="Q31" s="84">
        <f>Scoring!P37</f>
        <v>4</v>
      </c>
      <c r="R31" s="84">
        <f>Scoring!Q37</f>
        <v>5</v>
      </c>
      <c r="S31" s="84">
        <f>Scoring!R37</f>
        <v>5</v>
      </c>
      <c r="T31" s="84">
        <f>Scoring!S37</f>
        <v>4</v>
      </c>
      <c r="U31" s="84">
        <f>Scoring!T37</f>
        <v>4</v>
      </c>
      <c r="V31" s="84">
        <f>Scoring!U37</f>
        <v>6</v>
      </c>
      <c r="W31" s="84">
        <f>Scoring!V37</f>
        <v>4</v>
      </c>
      <c r="X31" s="84">
        <f>Scoring!W37</f>
        <v>4</v>
      </c>
      <c r="Y31" s="34">
        <f>SUM(P31:X31)</f>
        <v>42</v>
      </c>
      <c r="Z31" s="86">
        <f>O31+Y31</f>
        <v>86</v>
      </c>
      <c r="AA31" s="184">
        <f>(Z31-70)</f>
        <v>16</v>
      </c>
    </row>
    <row r="32" spans="1:27" x14ac:dyDescent="0.35">
      <c r="A32" s="67">
        <v>29</v>
      </c>
      <c r="B32" s="87" t="str">
        <f>Scoring!A39</f>
        <v>Nick Pifer</v>
      </c>
      <c r="C32" s="97" t="str">
        <f>Scoring!B39</f>
        <v>Kiski</v>
      </c>
      <c r="D32" s="94">
        <f>Scoring!C39</f>
        <v>9</v>
      </c>
      <c r="E32" s="91"/>
      <c r="F32" s="87">
        <f>Scoring!E39</f>
        <v>6</v>
      </c>
      <c r="G32" s="83">
        <f>Scoring!F39</f>
        <v>6</v>
      </c>
      <c r="H32" s="83">
        <f>Scoring!G39</f>
        <v>4</v>
      </c>
      <c r="I32" s="83">
        <f>Scoring!H39</f>
        <v>4</v>
      </c>
      <c r="J32" s="83">
        <f>Scoring!I39</f>
        <v>4</v>
      </c>
      <c r="K32" s="83">
        <f>Scoring!J39</f>
        <v>5</v>
      </c>
      <c r="L32" s="83">
        <f>Scoring!K39</f>
        <v>4</v>
      </c>
      <c r="M32" s="83">
        <f>Scoring!L39</f>
        <v>6</v>
      </c>
      <c r="N32" s="88">
        <f>Scoring!M39</f>
        <v>5</v>
      </c>
      <c r="O32" s="34">
        <f>SUM(F32:N32)</f>
        <v>44</v>
      </c>
      <c r="P32" s="84">
        <f>Scoring!O39</f>
        <v>6</v>
      </c>
      <c r="Q32" s="84">
        <f>Scoring!P39</f>
        <v>4</v>
      </c>
      <c r="R32" s="84">
        <f>Scoring!Q39</f>
        <v>5</v>
      </c>
      <c r="S32" s="84">
        <f>Scoring!R39</f>
        <v>5</v>
      </c>
      <c r="T32" s="84">
        <f>Scoring!S39</f>
        <v>4</v>
      </c>
      <c r="U32" s="84">
        <f>Scoring!T39</f>
        <v>3</v>
      </c>
      <c r="V32" s="84">
        <f>Scoring!U39</f>
        <v>5</v>
      </c>
      <c r="W32" s="84">
        <f>Scoring!V39</f>
        <v>6</v>
      </c>
      <c r="X32" s="84">
        <f>Scoring!W39</f>
        <v>4</v>
      </c>
      <c r="Y32" s="34">
        <f>SUM(P32:X32)</f>
        <v>42</v>
      </c>
      <c r="Z32" s="86">
        <f>O32+Y32</f>
        <v>86</v>
      </c>
      <c r="AA32" s="184">
        <f>(Z32-70)</f>
        <v>16</v>
      </c>
    </row>
    <row r="33" spans="1:27" x14ac:dyDescent="0.35">
      <c r="A33" s="67">
        <v>30</v>
      </c>
      <c r="B33" s="87" t="str">
        <f>Scoring!A41</f>
        <v>Bryce Ferace</v>
      </c>
      <c r="C33" s="293" t="s">
        <v>88</v>
      </c>
      <c r="D33" s="94">
        <f>Scoring!C41</f>
        <v>12</v>
      </c>
      <c r="E33" s="91"/>
      <c r="F33" s="87">
        <f>Scoring!E41</f>
        <v>4</v>
      </c>
      <c r="G33" s="83">
        <f>Scoring!F41</f>
        <v>5</v>
      </c>
      <c r="H33" s="83">
        <f>Scoring!G41</f>
        <v>5</v>
      </c>
      <c r="I33" s="83">
        <f>Scoring!H41</f>
        <v>5</v>
      </c>
      <c r="J33" s="83">
        <f>Scoring!I41</f>
        <v>4</v>
      </c>
      <c r="K33" s="83">
        <f>Scoring!J41</f>
        <v>5</v>
      </c>
      <c r="L33" s="83">
        <f>Scoring!K41</f>
        <v>4</v>
      </c>
      <c r="M33" s="83">
        <f>Scoring!L41</f>
        <v>5</v>
      </c>
      <c r="N33" s="88">
        <f>Scoring!M41</f>
        <v>5</v>
      </c>
      <c r="O33" s="34">
        <f>SUM(F33:N33)</f>
        <v>42</v>
      </c>
      <c r="P33" s="84">
        <f>Scoring!O41</f>
        <v>6</v>
      </c>
      <c r="Q33" s="84">
        <f>Scoring!P41</f>
        <v>4</v>
      </c>
      <c r="R33" s="84">
        <f>Scoring!Q41</f>
        <v>4</v>
      </c>
      <c r="S33" s="84">
        <f>Scoring!R41</f>
        <v>7</v>
      </c>
      <c r="T33" s="84">
        <f>Scoring!S41</f>
        <v>5</v>
      </c>
      <c r="U33" s="84">
        <f>Scoring!T41</f>
        <v>4</v>
      </c>
      <c r="V33" s="84">
        <f>Scoring!U41</f>
        <v>4</v>
      </c>
      <c r="W33" s="84">
        <f>Scoring!V41</f>
        <v>5</v>
      </c>
      <c r="X33" s="84">
        <f>Scoring!W41</f>
        <v>6</v>
      </c>
      <c r="Y33" s="34">
        <f>SUM(P33:X33)</f>
        <v>45</v>
      </c>
      <c r="Z33" s="86">
        <f>O33+Y33</f>
        <v>87</v>
      </c>
      <c r="AA33" s="184">
        <f>(Z33-70)</f>
        <v>17</v>
      </c>
    </row>
    <row r="34" spans="1:27" x14ac:dyDescent="0.35">
      <c r="A34" s="67">
        <v>31</v>
      </c>
      <c r="B34" s="87" t="str">
        <f>Scoring!A31</f>
        <v>Jacob George</v>
      </c>
      <c r="C34" s="220" t="str">
        <f>Scoring!B31</f>
        <v>Norwin</v>
      </c>
      <c r="D34" s="94">
        <f>Scoring!C31</f>
        <v>12</v>
      </c>
      <c r="E34" s="91"/>
      <c r="F34" s="87">
        <f>Scoring!E31</f>
        <v>6</v>
      </c>
      <c r="G34" s="83">
        <f>Scoring!F31</f>
        <v>6</v>
      </c>
      <c r="H34" s="83">
        <f>Scoring!G31</f>
        <v>4</v>
      </c>
      <c r="I34" s="83">
        <f>Scoring!H31</f>
        <v>4</v>
      </c>
      <c r="J34" s="83">
        <f>Scoring!I31</f>
        <v>4</v>
      </c>
      <c r="K34" s="83">
        <f>Scoring!J31</f>
        <v>4</v>
      </c>
      <c r="L34" s="83">
        <f>Scoring!K31</f>
        <v>5</v>
      </c>
      <c r="M34" s="83">
        <f>Scoring!L31</f>
        <v>5</v>
      </c>
      <c r="N34" s="88">
        <f>Scoring!M31</f>
        <v>5</v>
      </c>
      <c r="O34" s="34">
        <f>SUM(F34:N34)</f>
        <v>43</v>
      </c>
      <c r="P34" s="84">
        <f>Scoring!O31</f>
        <v>5</v>
      </c>
      <c r="Q34" s="84">
        <f>Scoring!P31</f>
        <v>4</v>
      </c>
      <c r="R34" s="84">
        <f>Scoring!Q31</f>
        <v>4</v>
      </c>
      <c r="S34" s="84">
        <f>Scoring!R31</f>
        <v>7</v>
      </c>
      <c r="T34" s="84">
        <f>Scoring!S31</f>
        <v>4</v>
      </c>
      <c r="U34" s="84">
        <f>Scoring!T31</f>
        <v>5</v>
      </c>
      <c r="V34" s="84">
        <f>Scoring!U31</f>
        <v>5</v>
      </c>
      <c r="W34" s="84">
        <f>Scoring!V31</f>
        <v>4</v>
      </c>
      <c r="X34" s="84">
        <f>Scoring!W31</f>
        <v>6</v>
      </c>
      <c r="Y34" s="34">
        <f>SUM(P34:X34)</f>
        <v>44</v>
      </c>
      <c r="Z34" s="86">
        <f>O34+Y34</f>
        <v>87</v>
      </c>
      <c r="AA34" s="184">
        <f>(Z34-70)</f>
        <v>17</v>
      </c>
    </row>
    <row r="35" spans="1:27" x14ac:dyDescent="0.35">
      <c r="A35" s="67">
        <v>32</v>
      </c>
      <c r="B35" s="87" t="str">
        <f>Scoring!A12</f>
        <v>Jacob Buchholz</v>
      </c>
      <c r="C35" s="96" t="str">
        <f>Scoring!B12</f>
        <v>Hempfield</v>
      </c>
      <c r="D35" s="94">
        <f>Scoring!C12</f>
        <v>12</v>
      </c>
      <c r="E35" s="91"/>
      <c r="F35" s="87">
        <f>Scoring!E12</f>
        <v>4</v>
      </c>
      <c r="G35" s="83">
        <f>Scoring!F12</f>
        <v>5</v>
      </c>
      <c r="H35" s="83">
        <f>Scoring!G12</f>
        <v>3</v>
      </c>
      <c r="I35" s="83">
        <f>Scoring!H12</f>
        <v>7</v>
      </c>
      <c r="J35" s="83">
        <f>Scoring!I12</f>
        <v>4</v>
      </c>
      <c r="K35" s="83">
        <f>Scoring!J12</f>
        <v>5</v>
      </c>
      <c r="L35" s="83">
        <f>Scoring!K12</f>
        <v>5</v>
      </c>
      <c r="M35" s="83">
        <f>Scoring!L12</f>
        <v>4</v>
      </c>
      <c r="N35" s="88">
        <f>Scoring!M12</f>
        <v>5</v>
      </c>
      <c r="O35" s="34">
        <f>SUM(F35:N35)</f>
        <v>42</v>
      </c>
      <c r="P35" s="84">
        <f>Scoring!O12</f>
        <v>7</v>
      </c>
      <c r="Q35" s="84">
        <f>Scoring!P12</f>
        <v>5</v>
      </c>
      <c r="R35" s="84">
        <f>Scoring!Q12</f>
        <v>4</v>
      </c>
      <c r="S35" s="84">
        <f>Scoring!R12</f>
        <v>5</v>
      </c>
      <c r="T35" s="84">
        <f>Scoring!S12</f>
        <v>5</v>
      </c>
      <c r="U35" s="84">
        <f>Scoring!T12</f>
        <v>5</v>
      </c>
      <c r="V35" s="84">
        <f>Scoring!U12</f>
        <v>5</v>
      </c>
      <c r="W35" s="84">
        <f>Scoring!V12</f>
        <v>5</v>
      </c>
      <c r="X35" s="84">
        <f>Scoring!W12</f>
        <v>5</v>
      </c>
      <c r="Y35" s="34">
        <f>SUM(P35:X35)</f>
        <v>46</v>
      </c>
      <c r="Z35" s="86">
        <f>O35+Y35</f>
        <v>88</v>
      </c>
      <c r="AA35" s="184">
        <f>(Z35-70)</f>
        <v>18</v>
      </c>
    </row>
    <row r="36" spans="1:27" x14ac:dyDescent="0.35">
      <c r="A36" s="67">
        <v>33</v>
      </c>
      <c r="B36" s="87" t="str">
        <f>Scoring!A15</f>
        <v>Nico Santamaria</v>
      </c>
      <c r="C36" s="96" t="str">
        <f>Scoring!B15</f>
        <v>Hempfield</v>
      </c>
      <c r="D36" s="94">
        <f>Scoring!C15</f>
        <v>9</v>
      </c>
      <c r="E36" s="93"/>
      <c r="F36" s="87">
        <f>Scoring!E15</f>
        <v>6</v>
      </c>
      <c r="G36" s="83">
        <f>Scoring!F15</f>
        <v>7</v>
      </c>
      <c r="H36" s="83">
        <f>Scoring!G15</f>
        <v>3</v>
      </c>
      <c r="I36" s="83">
        <f>Scoring!H15</f>
        <v>4</v>
      </c>
      <c r="J36" s="83">
        <f>Scoring!I15</f>
        <v>3</v>
      </c>
      <c r="K36" s="83">
        <f>Scoring!J15</f>
        <v>5</v>
      </c>
      <c r="L36" s="83">
        <f>Scoring!K15</f>
        <v>4</v>
      </c>
      <c r="M36" s="83">
        <f>Scoring!L15</f>
        <v>4</v>
      </c>
      <c r="N36" s="88">
        <f>Scoring!M15</f>
        <v>6</v>
      </c>
      <c r="O36" s="34">
        <f>SUM(F36:N36)</f>
        <v>42</v>
      </c>
      <c r="P36" s="84">
        <f>Scoring!O15</f>
        <v>7</v>
      </c>
      <c r="Q36" s="84">
        <f>Scoring!P15</f>
        <v>5</v>
      </c>
      <c r="R36" s="84">
        <f>Scoring!Q15</f>
        <v>6</v>
      </c>
      <c r="S36" s="84">
        <f>Scoring!R15</f>
        <v>5</v>
      </c>
      <c r="T36" s="84">
        <f>Scoring!S15</f>
        <v>4</v>
      </c>
      <c r="U36" s="84">
        <f>Scoring!T15</f>
        <v>3</v>
      </c>
      <c r="V36" s="84">
        <f>Scoring!U15</f>
        <v>6</v>
      </c>
      <c r="W36" s="84">
        <f>Scoring!V15</f>
        <v>5</v>
      </c>
      <c r="X36" s="84">
        <f>Scoring!W15</f>
        <v>5</v>
      </c>
      <c r="Y36" s="34">
        <f>SUM(P36:X36)</f>
        <v>46</v>
      </c>
      <c r="Z36" s="86">
        <f>O36+Y36</f>
        <v>88</v>
      </c>
      <c r="AA36" s="184">
        <f>(Z36-70)</f>
        <v>18</v>
      </c>
    </row>
    <row r="37" spans="1:27" x14ac:dyDescent="0.35">
      <c r="A37" s="67">
        <v>34</v>
      </c>
      <c r="B37" s="87" t="str">
        <f>Scoring!A20</f>
        <v>Grant Gardnier</v>
      </c>
      <c r="C37" s="143" t="str">
        <f>Scoring!B20</f>
        <v>Latrobe</v>
      </c>
      <c r="D37" s="94">
        <f>Scoring!C20</f>
        <v>10</v>
      </c>
      <c r="E37" s="91"/>
      <c r="F37" s="87">
        <f>Scoring!E20</f>
        <v>5</v>
      </c>
      <c r="G37" s="83">
        <f>Scoring!F20</f>
        <v>5</v>
      </c>
      <c r="H37" s="83">
        <f>Scoring!G20</f>
        <v>3</v>
      </c>
      <c r="I37" s="83">
        <f>Scoring!H20</f>
        <v>5</v>
      </c>
      <c r="J37" s="83">
        <f>Scoring!I20</f>
        <v>3</v>
      </c>
      <c r="K37" s="83">
        <f>Scoring!J20</f>
        <v>6</v>
      </c>
      <c r="L37" s="83">
        <f>Scoring!K20</f>
        <v>6</v>
      </c>
      <c r="M37" s="83">
        <f>Scoring!L20</f>
        <v>4</v>
      </c>
      <c r="N37" s="88">
        <f>Scoring!M20</f>
        <v>6</v>
      </c>
      <c r="O37" s="34">
        <f>SUM(F37:N37)</f>
        <v>43</v>
      </c>
      <c r="P37" s="84">
        <f>Scoring!O20</f>
        <v>6</v>
      </c>
      <c r="Q37" s="84">
        <f>Scoring!P20</f>
        <v>3</v>
      </c>
      <c r="R37" s="84">
        <f>Scoring!Q20</f>
        <v>5</v>
      </c>
      <c r="S37" s="84">
        <f>Scoring!R20</f>
        <v>5</v>
      </c>
      <c r="T37" s="84">
        <f>Scoring!S20</f>
        <v>5</v>
      </c>
      <c r="U37" s="84">
        <f>Scoring!T20</f>
        <v>5</v>
      </c>
      <c r="V37" s="84">
        <f>Scoring!U20</f>
        <v>5</v>
      </c>
      <c r="W37" s="84">
        <f>Scoring!V20</f>
        <v>7</v>
      </c>
      <c r="X37" s="84">
        <f>Scoring!W20</f>
        <v>5</v>
      </c>
      <c r="Y37" s="34">
        <f>SUM(P37:X37)</f>
        <v>46</v>
      </c>
      <c r="Z37" s="86">
        <f>O37+Y37</f>
        <v>89</v>
      </c>
      <c r="AA37" s="184">
        <f>(Z37-70)</f>
        <v>19</v>
      </c>
    </row>
    <row r="38" spans="1:27" x14ac:dyDescent="0.35">
      <c r="A38" s="67">
        <v>35</v>
      </c>
      <c r="B38" s="87" t="str">
        <f>Scoring!A43</f>
        <v>Ethan Rugh</v>
      </c>
      <c r="C38" s="293" t="s">
        <v>88</v>
      </c>
      <c r="D38" s="94">
        <f>Scoring!C43</f>
        <v>10</v>
      </c>
      <c r="E38" s="91"/>
      <c r="F38" s="87">
        <f>Scoring!E43</f>
        <v>5</v>
      </c>
      <c r="G38" s="83">
        <f>Scoring!F43</f>
        <v>6</v>
      </c>
      <c r="H38" s="83">
        <f>Scoring!G43</f>
        <v>6</v>
      </c>
      <c r="I38" s="83">
        <f>Scoring!H43</f>
        <v>5</v>
      </c>
      <c r="J38" s="83">
        <f>Scoring!I43</f>
        <v>4</v>
      </c>
      <c r="K38" s="83">
        <f>Scoring!J43</f>
        <v>5</v>
      </c>
      <c r="L38" s="83">
        <f>Scoring!K43</f>
        <v>5</v>
      </c>
      <c r="M38" s="83">
        <f>Scoring!L43</f>
        <v>5</v>
      </c>
      <c r="N38" s="88">
        <f>Scoring!M43</f>
        <v>5</v>
      </c>
      <c r="O38" s="34">
        <f>SUM(F38:N38)</f>
        <v>46</v>
      </c>
      <c r="P38" s="84">
        <f>Scoring!O43</f>
        <v>6</v>
      </c>
      <c r="Q38" s="84">
        <f>Scoring!P43</f>
        <v>4</v>
      </c>
      <c r="R38" s="84">
        <f>Scoring!Q43</f>
        <v>4</v>
      </c>
      <c r="S38" s="84">
        <f>Scoring!R43</f>
        <v>7</v>
      </c>
      <c r="T38" s="84">
        <f>Scoring!S43</f>
        <v>5</v>
      </c>
      <c r="U38" s="84">
        <f>Scoring!T43</f>
        <v>4</v>
      </c>
      <c r="V38" s="84">
        <f>Scoring!U43</f>
        <v>5</v>
      </c>
      <c r="W38" s="84">
        <f>Scoring!V43</f>
        <v>4</v>
      </c>
      <c r="X38" s="84">
        <f>Scoring!W43</f>
        <v>5</v>
      </c>
      <c r="Y38" s="34">
        <f>SUM(P38:X38)</f>
        <v>44</v>
      </c>
      <c r="Z38" s="86">
        <f>O38+Y38</f>
        <v>90</v>
      </c>
      <c r="AA38" s="184">
        <f>(Z38-70)</f>
        <v>20</v>
      </c>
    </row>
    <row r="39" spans="1:27" x14ac:dyDescent="0.35">
      <c r="A39" s="89">
        <v>36</v>
      </c>
      <c r="B39" s="274" t="str">
        <f>Scoring!A7</f>
        <v>Rudy Lipnsikis</v>
      </c>
      <c r="C39" s="275" t="str">
        <f>Scoring!B7</f>
        <v>Indiana</v>
      </c>
      <c r="D39" s="277">
        <f>Scoring!C7</f>
        <v>12</v>
      </c>
      <c r="E39" s="93"/>
      <c r="F39" s="274">
        <f>Scoring!E7</f>
        <v>5</v>
      </c>
      <c r="G39" s="279">
        <f>Scoring!F7</f>
        <v>5</v>
      </c>
      <c r="H39" s="279">
        <f>Scoring!G7</f>
        <v>3</v>
      </c>
      <c r="I39" s="279">
        <f>Scoring!H7</f>
        <v>6</v>
      </c>
      <c r="J39" s="279">
        <f>Scoring!I7</f>
        <v>3</v>
      </c>
      <c r="K39" s="279">
        <f>Scoring!J7</f>
        <v>4</v>
      </c>
      <c r="L39" s="279">
        <f>Scoring!K7</f>
        <v>5</v>
      </c>
      <c r="M39" s="279">
        <f>Scoring!L7</f>
        <v>5</v>
      </c>
      <c r="N39" s="280">
        <f>Scoring!M7</f>
        <v>5</v>
      </c>
      <c r="O39" s="144">
        <f>SUM(F39:N39)</f>
        <v>41</v>
      </c>
      <c r="P39" s="282">
        <f>Scoring!O7</f>
        <v>6</v>
      </c>
      <c r="Q39" s="282">
        <f>Scoring!P7</f>
        <v>5</v>
      </c>
      <c r="R39" s="282">
        <f>Scoring!Q7</f>
        <v>4</v>
      </c>
      <c r="S39" s="282">
        <f>Scoring!R7</f>
        <v>10</v>
      </c>
      <c r="T39" s="282">
        <f>Scoring!S7</f>
        <v>4</v>
      </c>
      <c r="U39" s="282">
        <f>Scoring!T7</f>
        <v>4</v>
      </c>
      <c r="V39" s="282">
        <f>Scoring!U7</f>
        <v>5</v>
      </c>
      <c r="W39" s="282">
        <f>Scoring!V7</f>
        <v>5</v>
      </c>
      <c r="X39" s="282">
        <f>Scoring!W7</f>
        <v>6</v>
      </c>
      <c r="Y39" s="144">
        <f>SUM(P39:X39)</f>
        <v>49</v>
      </c>
      <c r="Z39" s="284">
        <f>O39+Y39</f>
        <v>90</v>
      </c>
      <c r="AA39" s="184">
        <f>(Z39-70)</f>
        <v>20</v>
      </c>
    </row>
    <row r="40" spans="1:27" x14ac:dyDescent="0.35">
      <c r="A40" s="170">
        <v>37</v>
      </c>
      <c r="B40" s="171" t="str">
        <f>Scoring!A26</f>
        <v>Zach Grkman</v>
      </c>
      <c r="C40" s="116" t="str">
        <f>Scoring!B26</f>
        <v>Penn Trafford</v>
      </c>
      <c r="D40" s="171">
        <f>Scoring!C26</f>
        <v>11</v>
      </c>
      <c r="E40" s="179"/>
      <c r="F40" s="141">
        <f>Scoring!E26</f>
        <v>6</v>
      </c>
      <c r="G40" s="141">
        <f>Scoring!F26</f>
        <v>7</v>
      </c>
      <c r="H40" s="141">
        <f>Scoring!G26</f>
        <v>3</v>
      </c>
      <c r="I40" s="141">
        <f>Scoring!H26</f>
        <v>4</v>
      </c>
      <c r="J40" s="141">
        <f>Scoring!I26</f>
        <v>4</v>
      </c>
      <c r="K40" s="141">
        <f>Scoring!J26</f>
        <v>5</v>
      </c>
      <c r="L40" s="141">
        <f>Scoring!K26</f>
        <v>5</v>
      </c>
      <c r="M40" s="141">
        <f>Scoring!L26</f>
        <v>4</v>
      </c>
      <c r="N40" s="141">
        <f>Scoring!M26</f>
        <v>6</v>
      </c>
      <c r="O40" s="144">
        <f>SUM(F40:N40)</f>
        <v>44</v>
      </c>
      <c r="P40" s="133">
        <f>Scoring!O26</f>
        <v>8</v>
      </c>
      <c r="Q40" s="138">
        <f>Scoring!P26</f>
        <v>5</v>
      </c>
      <c r="R40" s="138">
        <f>Scoring!Q26</f>
        <v>5</v>
      </c>
      <c r="S40" s="138">
        <f>Scoring!R26</f>
        <v>5</v>
      </c>
      <c r="T40" s="138">
        <f>Scoring!S26</f>
        <v>4</v>
      </c>
      <c r="U40" s="138">
        <f>Scoring!T26</f>
        <v>4</v>
      </c>
      <c r="V40" s="138">
        <f>Scoring!U26</f>
        <v>4</v>
      </c>
      <c r="W40" s="138">
        <f>Scoring!V26</f>
        <v>6</v>
      </c>
      <c r="X40" s="136">
        <f>Scoring!W26</f>
        <v>5</v>
      </c>
      <c r="Y40" s="144">
        <f>SUM(P40:X40)</f>
        <v>46</v>
      </c>
      <c r="Z40" s="145">
        <f>O40+Y40</f>
        <v>90</v>
      </c>
      <c r="AA40" s="184">
        <f>(Z40-70)</f>
        <v>20</v>
      </c>
    </row>
    <row r="41" spans="1:27" x14ac:dyDescent="0.35">
      <c r="A41" s="170">
        <v>38</v>
      </c>
      <c r="B41" s="171" t="str">
        <f>Scoring!A13</f>
        <v>Liam Clauson</v>
      </c>
      <c r="C41" s="285" t="str">
        <f>Scoring!B13</f>
        <v>Hempfield</v>
      </c>
      <c r="D41" s="171">
        <f>Scoring!C13</f>
        <v>12</v>
      </c>
      <c r="E41" s="179"/>
      <c r="F41" s="141">
        <f>Scoring!E13</f>
        <v>4</v>
      </c>
      <c r="G41" s="141">
        <f>Scoring!F13</f>
        <v>6</v>
      </c>
      <c r="H41" s="141">
        <f>Scoring!G13</f>
        <v>3</v>
      </c>
      <c r="I41" s="141">
        <f>Scoring!H13</f>
        <v>4</v>
      </c>
      <c r="J41" s="141">
        <f>Scoring!I13</f>
        <v>3</v>
      </c>
      <c r="K41" s="141">
        <f>Scoring!J13</f>
        <v>7</v>
      </c>
      <c r="L41" s="141">
        <f>Scoring!K13</f>
        <v>4</v>
      </c>
      <c r="M41" s="141">
        <f>Scoring!L13</f>
        <v>6</v>
      </c>
      <c r="N41" s="141">
        <f>Scoring!M13</f>
        <v>5</v>
      </c>
      <c r="O41" s="144">
        <f>SUM(F41:N41)</f>
        <v>42</v>
      </c>
      <c r="P41" s="133">
        <f>Scoring!O13</f>
        <v>6</v>
      </c>
      <c r="Q41" s="138">
        <f>Scoring!P13</f>
        <v>4</v>
      </c>
      <c r="R41" s="138">
        <f>Scoring!Q13</f>
        <v>5</v>
      </c>
      <c r="S41" s="138">
        <f>Scoring!R13</f>
        <v>6</v>
      </c>
      <c r="T41" s="138">
        <f>Scoring!S13</f>
        <v>6</v>
      </c>
      <c r="U41" s="138">
        <f>Scoring!T13</f>
        <v>5</v>
      </c>
      <c r="V41" s="138">
        <f>Scoring!U13</f>
        <v>5</v>
      </c>
      <c r="W41" s="138">
        <f>Scoring!V13</f>
        <v>6</v>
      </c>
      <c r="X41" s="136">
        <f>Scoring!W13</f>
        <v>6</v>
      </c>
      <c r="Y41" s="144">
        <f>SUM(P41:X41)</f>
        <v>49</v>
      </c>
      <c r="Z41" s="145">
        <f>O41+Y41</f>
        <v>91</v>
      </c>
      <c r="AA41" s="184">
        <f>(Z41-70)</f>
        <v>21</v>
      </c>
    </row>
    <row r="42" spans="1:27" x14ac:dyDescent="0.35">
      <c r="A42" s="170">
        <v>39</v>
      </c>
      <c r="B42" s="171" t="str">
        <f>Scoring!A27</f>
        <v>Nate Sterner</v>
      </c>
      <c r="C42" s="116" t="str">
        <f>Scoring!B27</f>
        <v>Penn Trafford</v>
      </c>
      <c r="D42" s="171">
        <f>Scoring!C27</f>
        <v>11</v>
      </c>
      <c r="E42" s="179"/>
      <c r="F42" s="141">
        <f>Scoring!E27</f>
        <v>6</v>
      </c>
      <c r="G42" s="141">
        <f>Scoring!F27</f>
        <v>6</v>
      </c>
      <c r="H42" s="141">
        <f>Scoring!G27</f>
        <v>4</v>
      </c>
      <c r="I42" s="141">
        <f>Scoring!H27</f>
        <v>6</v>
      </c>
      <c r="J42" s="141">
        <f>Scoring!I27</f>
        <v>4</v>
      </c>
      <c r="K42" s="141">
        <f>Scoring!J27</f>
        <v>5</v>
      </c>
      <c r="L42" s="141">
        <f>Scoring!K27</f>
        <v>6</v>
      </c>
      <c r="M42" s="141">
        <f>Scoring!L27</f>
        <v>4</v>
      </c>
      <c r="N42" s="141">
        <f>Scoring!M27</f>
        <v>4</v>
      </c>
      <c r="O42" s="144">
        <f>SUM(F42:N42)</f>
        <v>45</v>
      </c>
      <c r="P42" s="133">
        <f>Scoring!O27</f>
        <v>7</v>
      </c>
      <c r="Q42" s="138">
        <f>Scoring!P27</f>
        <v>6</v>
      </c>
      <c r="R42" s="138">
        <f>Scoring!Q27</f>
        <v>5</v>
      </c>
      <c r="S42" s="138">
        <f>Scoring!R27</f>
        <v>6</v>
      </c>
      <c r="T42" s="138">
        <f>Scoring!S27</f>
        <v>4</v>
      </c>
      <c r="U42" s="138">
        <f>Scoring!T27</f>
        <v>3</v>
      </c>
      <c r="V42" s="138">
        <f>Scoring!U27</f>
        <v>7</v>
      </c>
      <c r="W42" s="138">
        <f>Scoring!V27</f>
        <v>6</v>
      </c>
      <c r="X42" s="136">
        <f>Scoring!W27</f>
        <v>6</v>
      </c>
      <c r="Y42" s="144">
        <f>SUM(P42:X42)</f>
        <v>50</v>
      </c>
      <c r="Z42" s="145">
        <f>O42+Y42</f>
        <v>95</v>
      </c>
      <c r="AA42" s="184">
        <f>(Z42-70)</f>
        <v>25</v>
      </c>
    </row>
    <row r="43" spans="1:27" x14ac:dyDescent="0.35">
      <c r="A43" s="170">
        <v>40</v>
      </c>
      <c r="B43" s="171" t="str">
        <f>Scoring!A24</f>
        <v>Carter Zeminski</v>
      </c>
      <c r="C43" s="116" t="str">
        <f>Scoring!B24</f>
        <v>Penn Trafford</v>
      </c>
      <c r="D43" s="171">
        <f>Scoring!C24</f>
        <v>12</v>
      </c>
      <c r="E43" s="179"/>
      <c r="F43" s="141">
        <f>Scoring!E24</f>
        <v>5</v>
      </c>
      <c r="G43" s="141">
        <f>Scoring!F24</f>
        <v>5</v>
      </c>
      <c r="H43" s="141">
        <f>Scoring!G24</f>
        <v>5</v>
      </c>
      <c r="I43" s="141">
        <f>Scoring!H24</f>
        <v>6</v>
      </c>
      <c r="J43" s="141">
        <f>Scoring!I24</f>
        <v>6</v>
      </c>
      <c r="K43" s="141">
        <f>Scoring!J24</f>
        <v>6</v>
      </c>
      <c r="L43" s="141">
        <f>Scoring!K24</f>
        <v>5</v>
      </c>
      <c r="M43" s="141">
        <f>Scoring!L24</f>
        <v>4</v>
      </c>
      <c r="N43" s="141">
        <f>Scoring!M24</f>
        <v>7</v>
      </c>
      <c r="O43" s="144">
        <f>SUM(F43:N43)</f>
        <v>49</v>
      </c>
      <c r="P43" s="133">
        <f>Scoring!O24</f>
        <v>6</v>
      </c>
      <c r="Q43" s="138">
        <f>Scoring!P24</f>
        <v>5</v>
      </c>
      <c r="R43" s="138">
        <f>Scoring!Q24</f>
        <v>6</v>
      </c>
      <c r="S43" s="138">
        <f>Scoring!R24</f>
        <v>5</v>
      </c>
      <c r="T43" s="138">
        <f>Scoring!S24</f>
        <v>5</v>
      </c>
      <c r="U43" s="138">
        <f>Scoring!T24</f>
        <v>4</v>
      </c>
      <c r="V43" s="138">
        <f>Scoring!U24</f>
        <v>6</v>
      </c>
      <c r="W43" s="138">
        <f>Scoring!V24</f>
        <v>5</v>
      </c>
      <c r="X43" s="136">
        <f>Scoring!W24</f>
        <v>6</v>
      </c>
      <c r="Y43" s="144">
        <f>SUM(P43:X43)</f>
        <v>48</v>
      </c>
      <c r="Z43" s="145">
        <f>O43+Y43</f>
        <v>97</v>
      </c>
      <c r="AA43" s="184">
        <f>(Z43-70)</f>
        <v>27</v>
      </c>
    </row>
    <row r="44" spans="1:27" x14ac:dyDescent="0.35">
      <c r="A44" s="170">
        <v>41</v>
      </c>
      <c r="B44" s="171" t="str">
        <f>Scoring!A21</f>
        <v>Luke Marts</v>
      </c>
      <c r="C44" s="28" t="str">
        <f>Scoring!B21</f>
        <v>Latrobe</v>
      </c>
      <c r="D44" s="171">
        <f>Scoring!C21</f>
        <v>11</v>
      </c>
      <c r="E44" s="179"/>
      <c r="F44" s="141">
        <f>Scoring!E21</f>
        <v>5</v>
      </c>
      <c r="G44" s="141">
        <f>Scoring!F21</f>
        <v>7</v>
      </c>
      <c r="H44" s="141">
        <f>Scoring!G21</f>
        <v>5</v>
      </c>
      <c r="I44" s="141">
        <f>Scoring!H21</f>
        <v>7</v>
      </c>
      <c r="J44" s="141">
        <f>Scoring!I21</f>
        <v>4</v>
      </c>
      <c r="K44" s="141">
        <f>Scoring!J21</f>
        <v>7</v>
      </c>
      <c r="L44" s="141">
        <f>Scoring!K21</f>
        <v>6</v>
      </c>
      <c r="M44" s="141">
        <f>Scoring!L21</f>
        <v>5</v>
      </c>
      <c r="N44" s="141">
        <f>Scoring!M21</f>
        <v>6</v>
      </c>
      <c r="O44" s="144">
        <f>SUM(F44:N44)</f>
        <v>52</v>
      </c>
      <c r="P44" s="133">
        <f>Scoring!O21</f>
        <v>6</v>
      </c>
      <c r="Q44" s="138">
        <f>Scoring!P21</f>
        <v>6</v>
      </c>
      <c r="R44" s="138">
        <f>Scoring!Q21</f>
        <v>5</v>
      </c>
      <c r="S44" s="138">
        <f>Scoring!R21</f>
        <v>7</v>
      </c>
      <c r="T44" s="138">
        <f>Scoring!S21</f>
        <v>5</v>
      </c>
      <c r="U44" s="138">
        <f>Scoring!T21</f>
        <v>5</v>
      </c>
      <c r="V44" s="138">
        <f>Scoring!U21</f>
        <v>5</v>
      </c>
      <c r="W44" s="138">
        <f>Scoring!V21</f>
        <v>4</v>
      </c>
      <c r="X44" s="136">
        <f>Scoring!W21</f>
        <v>4</v>
      </c>
      <c r="Y44" s="144">
        <f>SUM(P44:X44)</f>
        <v>47</v>
      </c>
      <c r="Z44" s="145">
        <f>O44+Y44</f>
        <v>99</v>
      </c>
      <c r="AA44" s="184">
        <f>(Z44-70)</f>
        <v>29</v>
      </c>
    </row>
    <row r="45" spans="1:27" ht="15" thickBot="1" x14ac:dyDescent="0.4">
      <c r="A45" s="172">
        <v>42</v>
      </c>
      <c r="B45" s="286" t="str">
        <f>Scoring!A9</f>
        <v>Logan Okopal</v>
      </c>
      <c r="C45" s="79" t="str">
        <f>Scoring!B9</f>
        <v>Indiana</v>
      </c>
      <c r="D45" s="286">
        <f>Scoring!C9</f>
        <v>10</v>
      </c>
      <c r="E45" s="180"/>
      <c r="F45" s="287">
        <f>Scoring!E9</f>
        <v>4</v>
      </c>
      <c r="G45" s="288">
        <f>Scoring!F9</f>
        <v>8</v>
      </c>
      <c r="H45" s="288">
        <f>Scoring!G9</f>
        <v>4</v>
      </c>
      <c r="I45" s="288">
        <f>Scoring!H9</f>
        <v>6</v>
      </c>
      <c r="J45" s="288">
        <f>Scoring!I9</f>
        <v>3</v>
      </c>
      <c r="K45" s="288">
        <f>Scoring!J9</f>
        <v>9</v>
      </c>
      <c r="L45" s="288">
        <f>Scoring!K9</f>
        <v>9</v>
      </c>
      <c r="M45" s="288">
        <f>Scoring!L9</f>
        <v>4</v>
      </c>
      <c r="N45" s="289">
        <f>Scoring!M9</f>
        <v>8</v>
      </c>
      <c r="O45" s="36">
        <f>SUM(F45:N45)</f>
        <v>55</v>
      </c>
      <c r="P45" s="287">
        <f>Scoring!O9</f>
        <v>7</v>
      </c>
      <c r="Q45" s="290">
        <f>Scoring!P9</f>
        <v>5</v>
      </c>
      <c r="R45" s="290">
        <f>Scoring!Q9</f>
        <v>6</v>
      </c>
      <c r="S45" s="290">
        <f>Scoring!R9</f>
        <v>9</v>
      </c>
      <c r="T45" s="290">
        <f>Scoring!S9</f>
        <v>6</v>
      </c>
      <c r="U45" s="290">
        <f>Scoring!T9</f>
        <v>5</v>
      </c>
      <c r="V45" s="290">
        <f>Scoring!U9</f>
        <v>5</v>
      </c>
      <c r="W45" s="290">
        <f>Scoring!V9</f>
        <v>4</v>
      </c>
      <c r="X45" s="291">
        <f>Scoring!W9</f>
        <v>6</v>
      </c>
      <c r="Y45" s="36">
        <f>SUM(P45:X45)</f>
        <v>53</v>
      </c>
      <c r="Z45" s="292">
        <f>O45+Y45</f>
        <v>108</v>
      </c>
      <c r="AA45" s="184">
        <f>(Z45-70)</f>
        <v>38</v>
      </c>
    </row>
    <row r="46" spans="1:27" ht="15" thickTop="1" x14ac:dyDescent="0.35">
      <c r="A46" s="62"/>
      <c r="B46" s="63"/>
      <c r="C46" s="64"/>
      <c r="D46" s="64"/>
      <c r="E46" s="65"/>
      <c r="F46" s="63"/>
      <c r="G46" s="63"/>
      <c r="H46" s="63"/>
      <c r="I46" s="63"/>
      <c r="J46" s="63"/>
      <c r="K46" s="63"/>
      <c r="L46" s="63"/>
      <c r="M46" s="63"/>
      <c r="N46" s="63"/>
      <c r="O46" s="65"/>
      <c r="P46" s="63"/>
      <c r="Q46" s="63"/>
      <c r="R46" s="63"/>
      <c r="S46" s="63"/>
      <c r="T46" s="63"/>
      <c r="U46" s="63"/>
      <c r="V46" s="63"/>
      <c r="W46" s="63"/>
      <c r="X46" s="63"/>
      <c r="Y46" s="65"/>
      <c r="Z46" s="65"/>
    </row>
    <row r="47" spans="1:27" x14ac:dyDescent="0.35">
      <c r="A47" s="62"/>
      <c r="B47" s="63"/>
      <c r="C47" s="64"/>
      <c r="D47" s="64"/>
      <c r="E47" s="65"/>
      <c r="F47" s="63"/>
      <c r="G47" s="63"/>
      <c r="H47" s="63"/>
      <c r="I47" s="63"/>
      <c r="J47" s="63"/>
      <c r="K47" s="63"/>
      <c r="L47" s="63"/>
      <c r="M47" s="63"/>
      <c r="N47" s="63"/>
      <c r="O47" s="65"/>
      <c r="P47" s="63"/>
      <c r="Q47" s="63"/>
      <c r="R47" s="63"/>
      <c r="S47" s="63"/>
      <c r="T47" s="63"/>
      <c r="U47" s="63"/>
      <c r="V47" s="63"/>
      <c r="W47" s="63"/>
      <c r="X47" s="63"/>
      <c r="Y47" s="65"/>
      <c r="Z47" s="65"/>
    </row>
    <row r="48" spans="1:27" x14ac:dyDescent="0.35">
      <c r="A48" s="62"/>
      <c r="B48" s="63"/>
      <c r="C48" s="64"/>
      <c r="D48" s="64"/>
      <c r="E48" s="65"/>
      <c r="F48" s="63"/>
      <c r="G48" s="63"/>
      <c r="H48" s="63"/>
      <c r="I48" s="63"/>
      <c r="J48" s="63"/>
      <c r="K48" s="63"/>
      <c r="L48" s="63"/>
      <c r="M48" s="63"/>
      <c r="N48" s="63"/>
      <c r="O48" s="65"/>
      <c r="P48" s="63"/>
      <c r="Q48" s="63"/>
      <c r="R48" s="63"/>
      <c r="S48" s="63"/>
      <c r="T48" s="63"/>
      <c r="U48" s="63"/>
      <c r="V48" s="63"/>
      <c r="W48" s="63"/>
      <c r="X48" s="63"/>
      <c r="Y48" s="65"/>
      <c r="Z48" s="65"/>
    </row>
    <row r="49" spans="1:26" x14ac:dyDescent="0.35">
      <c r="A49" s="62"/>
      <c r="B49" s="63"/>
      <c r="C49" s="64"/>
      <c r="D49" s="64"/>
      <c r="E49" s="65"/>
      <c r="F49" s="63"/>
      <c r="G49" s="63"/>
      <c r="H49" s="63"/>
      <c r="I49" s="63"/>
      <c r="J49" s="63"/>
      <c r="K49" s="63"/>
      <c r="L49" s="63"/>
      <c r="M49" s="63"/>
      <c r="N49" s="63"/>
      <c r="O49" s="65"/>
      <c r="P49" s="63"/>
      <c r="Q49" s="63"/>
      <c r="R49" s="63"/>
      <c r="S49" s="63"/>
      <c r="T49" s="63"/>
      <c r="U49" s="63"/>
      <c r="V49" s="63"/>
      <c r="W49" s="63"/>
      <c r="X49" s="63"/>
      <c r="Y49" s="65"/>
      <c r="Z49" s="65"/>
    </row>
    <row r="50" spans="1:26" x14ac:dyDescent="0.35">
      <c r="A50" s="62"/>
      <c r="B50" s="63"/>
      <c r="C50" s="64"/>
      <c r="D50" s="64"/>
      <c r="E50" s="65"/>
      <c r="F50" s="63"/>
      <c r="G50" s="63"/>
      <c r="H50" s="63"/>
      <c r="I50" s="63"/>
      <c r="J50" s="63"/>
      <c r="K50" s="63"/>
      <c r="L50" s="63"/>
      <c r="M50" s="63"/>
      <c r="N50" s="63"/>
      <c r="O50" s="65"/>
      <c r="P50" s="63"/>
      <c r="Q50" s="63"/>
      <c r="R50" s="63"/>
      <c r="S50" s="63"/>
      <c r="T50" s="63"/>
      <c r="U50" s="63"/>
      <c r="V50" s="63"/>
      <c r="W50" s="63"/>
      <c r="X50" s="63"/>
      <c r="Y50" s="65"/>
      <c r="Z50" s="65"/>
    </row>
    <row r="51" spans="1:26" x14ac:dyDescent="0.35">
      <c r="A51" s="62"/>
      <c r="B51" s="63"/>
      <c r="C51" s="64"/>
      <c r="D51" s="64"/>
      <c r="E51" s="65"/>
      <c r="F51" s="63"/>
      <c r="G51" s="63"/>
      <c r="H51" s="63"/>
      <c r="I51" s="63"/>
      <c r="J51" s="63"/>
      <c r="K51" s="63"/>
      <c r="L51" s="63"/>
      <c r="M51" s="63"/>
      <c r="N51" s="63"/>
      <c r="O51" s="65"/>
      <c r="P51" s="63"/>
      <c r="Q51" s="63"/>
      <c r="R51" s="63"/>
      <c r="S51" s="63"/>
      <c r="T51" s="63"/>
      <c r="U51" s="63"/>
      <c r="V51" s="63"/>
      <c r="W51" s="63"/>
      <c r="X51" s="63"/>
      <c r="Y51" s="65"/>
      <c r="Z51" s="65"/>
    </row>
  </sheetData>
  <sortState xmlns:xlrd2="http://schemas.microsoft.com/office/spreadsheetml/2017/richdata2" ref="B4:AA45">
    <sortCondition ref="Z4:Z45"/>
  </sortState>
  <mergeCells count="2">
    <mergeCell ref="B2:Z2"/>
    <mergeCell ref="B1:Z1"/>
  </mergeCells>
  <conditionalFormatting sqref="AA4:AA45">
    <cfRule type="cellIs" dxfId="0" priority="1" operator="lessThan">
      <formula>0</formula>
    </cfRule>
  </conditionalFormatting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7"/>
  <sheetViews>
    <sheetView topLeftCell="A2" workbookViewId="0">
      <selection activeCell="C1" sqref="C1"/>
    </sheetView>
  </sheetViews>
  <sheetFormatPr defaultRowHeight="14.5" x14ac:dyDescent="0.35"/>
  <cols>
    <col min="1" max="1" width="5.1796875" style="7" customWidth="1"/>
    <col min="2" max="2" width="19.453125" customWidth="1"/>
    <col min="3" max="5" width="18" customWidth="1"/>
  </cols>
  <sheetData>
    <row r="1" spans="1:6" ht="21" x14ac:dyDescent="0.5">
      <c r="B1" s="1" t="s">
        <v>90</v>
      </c>
    </row>
    <row r="2" spans="1:6" ht="21" x14ac:dyDescent="0.5">
      <c r="B2" s="1" t="s">
        <v>6</v>
      </c>
      <c r="C2" s="1">
        <v>78</v>
      </c>
      <c r="D2" s="5"/>
      <c r="E2" s="5"/>
      <c r="F2" s="1"/>
    </row>
    <row r="3" spans="1:6" ht="21" x14ac:dyDescent="0.5">
      <c r="B3" s="1"/>
      <c r="C3" s="5"/>
      <c r="D3" s="5"/>
      <c r="E3" s="5"/>
      <c r="F3" s="1"/>
    </row>
    <row r="4" spans="1:6" ht="21" x14ac:dyDescent="0.5">
      <c r="B4" s="9"/>
      <c r="C4" s="9"/>
    </row>
    <row r="5" spans="1:6" ht="15.5" x14ac:dyDescent="0.35">
      <c r="B5" s="10" t="s">
        <v>0</v>
      </c>
      <c r="C5" s="10" t="s">
        <v>1</v>
      </c>
      <c r="D5" s="11" t="s">
        <v>2</v>
      </c>
      <c r="E5" s="11" t="s">
        <v>7</v>
      </c>
      <c r="F5" s="11" t="s">
        <v>16</v>
      </c>
    </row>
    <row r="6" spans="1:6" ht="15.5" x14ac:dyDescent="0.35">
      <c r="A6" s="202">
        <v>1</v>
      </c>
      <c r="B6" s="203" t="str">
        <f>IF('Sorted by Score Scoring'!Z4&lt;=78,'Sorted by Score Scoring'!B4,"")</f>
        <v>Luke Sikora</v>
      </c>
      <c r="C6" s="204" t="str">
        <f>IF('Sorted by Score Scoring'!Z4&lt;=78,'Sorted by Score Scoring'!C4,"")</f>
        <v>Greensburg Salem</v>
      </c>
      <c r="D6" s="204">
        <f>IF('Sorted by Score Scoring'!Z4&lt;=78,'Sorted by Score Scoring'!D4,"")</f>
        <v>11</v>
      </c>
      <c r="E6" s="202">
        <f>IF('Sorted by Score Scoring'!Z4&lt;=78,'Sorted by Score Scoring'!Z4,"")</f>
        <v>68</v>
      </c>
      <c r="F6" s="202">
        <f>IF('Sorted by Score Scoring'!Z4&lt;=78,'Sorted by Score Scoring'!AA4,"")</f>
        <v>-2</v>
      </c>
    </row>
    <row r="7" spans="1:6" ht="15.5" x14ac:dyDescent="0.35">
      <c r="A7" s="202">
        <v>2</v>
      </c>
      <c r="B7" s="203" t="str">
        <f>IF('Sorted by Score Scoring'!Z5&lt;=78,'Sorted by Score Scoring'!B5,"")</f>
        <v>Brady Jankowski</v>
      </c>
      <c r="C7" s="204" t="str">
        <f>IF('Sorted by Score Scoring'!Z5&lt;=78,'Sorted by Score Scoring'!C5,"")</f>
        <v>Kiski</v>
      </c>
      <c r="D7" s="204">
        <f>IF('Sorted by Score Scoring'!Z5&lt;=78,'Sorted by Score Scoring'!D5,"")</f>
        <v>11</v>
      </c>
      <c r="E7" s="202">
        <f>IF('Sorted by Score Scoring'!Z5&lt;=78,'Sorted by Score Scoring'!Z5,"")</f>
        <v>76</v>
      </c>
      <c r="F7" s="202">
        <f>IF('Sorted by Score Scoring'!Z5&lt;=78,'Sorted by Score Scoring'!AA5,"")</f>
        <v>6</v>
      </c>
    </row>
    <row r="8" spans="1:6" ht="15.5" x14ac:dyDescent="0.35">
      <c r="A8" s="202">
        <v>3</v>
      </c>
      <c r="B8" s="203" t="str">
        <f>IF('Sorted by Score Scoring'!Z6&lt;=78,'Sorted by Score Scoring'!B6,"")</f>
        <v>Ryan Bell</v>
      </c>
      <c r="C8" s="204" t="str">
        <f>IF('Sorted by Score Scoring'!Z6&lt;=78,'Sorted by Score Scoring'!C6,"")</f>
        <v>Indiana</v>
      </c>
      <c r="D8" s="204">
        <f>IF('Sorted by Score Scoring'!Z6&lt;=78,'Sorted by Score Scoring'!D6,"")</f>
        <v>12</v>
      </c>
      <c r="E8" s="202">
        <f>IF('Sorted by Score Scoring'!Z6&lt;=78,'Sorted by Score Scoring'!Z6,"")</f>
        <v>76</v>
      </c>
      <c r="F8" s="202">
        <f>IF('Sorted by Score Scoring'!Z6&lt;=78,'Sorted by Score Scoring'!AA6,"")</f>
        <v>6</v>
      </c>
    </row>
    <row r="9" spans="1:6" ht="15.5" x14ac:dyDescent="0.35">
      <c r="A9" s="202">
        <v>4</v>
      </c>
      <c r="B9" s="203" t="str">
        <f>IF('Sorted by Score Scoring'!Z7&lt;=78,'Sorted by Score Scoring'!B7,"")</f>
        <v>Jaxon Makrevski</v>
      </c>
      <c r="C9" s="204" t="str">
        <f>IF('Sorted by Score Scoring'!Z7&lt;=78,'Sorted by Score Scoring'!C7,"")</f>
        <v>Latrobe</v>
      </c>
      <c r="D9" s="204">
        <f>IF('Sorted by Score Scoring'!Z7&lt;=78,'Sorted by Score Scoring'!D7,"")</f>
        <v>10</v>
      </c>
      <c r="E9" s="202">
        <f>IF('Sorted by Score Scoring'!Z7&lt;=78,'Sorted by Score Scoring'!Z7,"")</f>
        <v>76</v>
      </c>
      <c r="F9" s="202">
        <f>IF('Sorted by Score Scoring'!Z7&lt;=78,'Sorted by Score Scoring'!AA7,"")</f>
        <v>6</v>
      </c>
    </row>
    <row r="10" spans="1:6" ht="15.5" x14ac:dyDescent="0.35">
      <c r="A10" s="202">
        <v>5</v>
      </c>
      <c r="B10" s="203" t="str">
        <f>IF('Sorted by Score Scoring'!Z8&lt;=78,'Sorted by Score Scoring'!B8,"")</f>
        <v>Tytan Logero</v>
      </c>
      <c r="C10" s="204" t="str">
        <f>IF('Sorted by Score Scoring'!Z8&lt;=78,'Sorted by Score Scoring'!C8,"")</f>
        <v>Kiski</v>
      </c>
      <c r="D10" s="204">
        <f>IF('Sorted by Score Scoring'!Z8&lt;=78,'Sorted by Score Scoring'!D8,"")</f>
        <v>11</v>
      </c>
      <c r="E10" s="202">
        <f>IF('Sorted by Score Scoring'!Z8&lt;=78,'Sorted by Score Scoring'!Z8,"")</f>
        <v>76</v>
      </c>
      <c r="F10" s="202">
        <f>IF('Sorted by Score Scoring'!Z8&lt;=78,'Sorted by Score Scoring'!AA8,"")</f>
        <v>6</v>
      </c>
    </row>
    <row r="11" spans="1:6" ht="15.5" x14ac:dyDescent="0.35">
      <c r="A11" s="202">
        <v>6</v>
      </c>
      <c r="B11" s="203" t="str">
        <f>IF('Sorted by Score Scoring'!Z9&lt;=78,'Sorted by Score Scoring'!B9,"")</f>
        <v>Chace Force</v>
      </c>
      <c r="C11" s="204" t="str">
        <f>IF('Sorted by Score Scoring'!Z9&lt;=78,'Sorted by Score Scoring'!C9,"")</f>
        <v>Indiana</v>
      </c>
      <c r="D11" s="204">
        <f>IF('Sorted by Score Scoring'!Z9&lt;=78,'Sorted by Score Scoring'!D9,"")</f>
        <v>12</v>
      </c>
      <c r="E11" s="202">
        <f>IF('Sorted by Score Scoring'!Z9&lt;=78,'Sorted by Score Scoring'!Z9,"")</f>
        <v>77</v>
      </c>
      <c r="F11" s="202">
        <f>IF('Sorted by Score Scoring'!Z9&lt;=78,'Sorted by Score Scoring'!AA9,"")</f>
        <v>7</v>
      </c>
    </row>
    <row r="12" spans="1:6" ht="15.5" x14ac:dyDescent="0.35">
      <c r="A12" s="202">
        <v>7</v>
      </c>
      <c r="B12" s="203" t="str">
        <f>IF('Sorted by Score Scoring'!Z10&lt;=78,'Sorted by Score Scoring'!B10,"")</f>
        <v>Mike Ogden</v>
      </c>
      <c r="C12" s="204" t="str">
        <f>IF('Sorted by Score Scoring'!Z10&lt;=78,'Sorted by Score Scoring'!C10,"")</f>
        <v>Kiski</v>
      </c>
      <c r="D12" s="204">
        <f>IF('Sorted by Score Scoring'!Z10&lt;=78,'Sorted by Score Scoring'!D10,"")</f>
        <v>10</v>
      </c>
      <c r="E12" s="202">
        <f>IF('Sorted by Score Scoring'!Z10&lt;=78,'Sorted by Score Scoring'!Z10,"")</f>
        <v>77</v>
      </c>
      <c r="F12" s="202">
        <f>IF('Sorted by Score Scoring'!Z10&lt;=78,'Sorted by Score Scoring'!AA10,"")</f>
        <v>7</v>
      </c>
    </row>
    <row r="13" spans="1:6" ht="15.5" x14ac:dyDescent="0.35">
      <c r="A13" s="202">
        <v>8</v>
      </c>
      <c r="B13" s="203" t="str">
        <f>IF('Sorted by Score Scoring'!Z11&lt;=78,'Sorted by Score Scoring'!B11,"")</f>
        <v>Colin Madden</v>
      </c>
      <c r="C13" s="204" t="str">
        <f>IF('Sorted by Score Scoring'!Z11&lt;=78,'Sorted by Score Scoring'!C11,"")</f>
        <v>Norwin</v>
      </c>
      <c r="D13" s="204">
        <f>IF('Sorted by Score Scoring'!Z11&lt;=78,'Sorted by Score Scoring'!D11,"")</f>
        <v>12</v>
      </c>
      <c r="E13" s="202">
        <f>IF('Sorted by Score Scoring'!Z11&lt;=78,'Sorted by Score Scoring'!Z11,"")</f>
        <v>77</v>
      </c>
      <c r="F13" s="202">
        <f>IF('Sorted by Score Scoring'!Z11&lt;=78,'Sorted by Score Scoring'!AA11,"")</f>
        <v>7</v>
      </c>
    </row>
    <row r="14" spans="1:6" ht="15.5" x14ac:dyDescent="0.35">
      <c r="A14" s="202">
        <v>9</v>
      </c>
      <c r="B14" s="203" t="str">
        <f>IF('Sorted by Score Scoring'!Z12&lt;=78,'Sorted by Score Scoring'!B12,"")</f>
        <v>Garret Helman</v>
      </c>
      <c r="C14" s="204" t="str">
        <f>IF('Sorted by Score Scoring'!Z12&lt;=78,'Sorted by Score Scoring'!C12,"")</f>
        <v>Latrobe</v>
      </c>
      <c r="D14" s="204">
        <f>IF('Sorted by Score Scoring'!Z12&lt;=78,'Sorted by Score Scoring'!D12,"")</f>
        <v>10</v>
      </c>
      <c r="E14" s="202">
        <f>IF('Sorted by Score Scoring'!Z12&lt;=78,'Sorted by Score Scoring'!Z12,"")</f>
        <v>77</v>
      </c>
      <c r="F14" s="202">
        <f>IF('Sorted by Score Scoring'!Z12&lt;=78,'Sorted by Score Scoring'!AA12,"")</f>
        <v>7</v>
      </c>
    </row>
    <row r="15" spans="1:6" ht="15.5" x14ac:dyDescent="0.35">
      <c r="A15" s="202">
        <v>10</v>
      </c>
      <c r="B15" s="203" t="str">
        <f>IF('Sorted by Score Scoring'!Z13&lt;=78,'Sorted by Score Scoring'!B13,"")</f>
        <v xml:space="preserve">Landon Stoner </v>
      </c>
      <c r="C15" s="204" t="str">
        <f>IF('Sorted by Score Scoring'!Z13&lt;=78,'Sorted by Score Scoring'!C13,"")</f>
        <v>Norwin</v>
      </c>
      <c r="D15" s="204">
        <f>IF('Sorted by Score Scoring'!Z13&lt;=78,'Sorted by Score Scoring'!D13,"")</f>
        <v>12</v>
      </c>
      <c r="E15" s="202">
        <f>IF('Sorted by Score Scoring'!Z13&lt;=78,'Sorted by Score Scoring'!Z13,"")</f>
        <v>78</v>
      </c>
      <c r="F15" s="202">
        <f>IF('Sorted by Score Scoring'!Z13&lt;=78,'Sorted by Score Scoring'!AA13,"")</f>
        <v>8</v>
      </c>
    </row>
    <row r="16" spans="1:6" ht="15.5" x14ac:dyDescent="0.35">
      <c r="A16" s="202">
        <v>11</v>
      </c>
      <c r="B16" s="203" t="str">
        <f>IF('Sorted by Score Scoring'!Z14&lt;=78,'Sorted by Score Scoring'!B14,"")</f>
        <v>Riley Shaffer</v>
      </c>
      <c r="C16" s="204" t="str">
        <f>IF('Sorted by Score Scoring'!Z14&lt;=78,'Sorted by Score Scoring'!C14,"")</f>
        <v>Norwin</v>
      </c>
      <c r="D16" s="204">
        <f>IF('Sorted by Score Scoring'!Z14&lt;=78,'Sorted by Score Scoring'!D14,"")</f>
        <v>12</v>
      </c>
      <c r="E16" s="202">
        <f>IF('Sorted by Score Scoring'!Z14&lt;=78,'Sorted by Score Scoring'!Z14,"")</f>
        <v>78</v>
      </c>
      <c r="F16" s="202">
        <f>IF('Sorted by Score Scoring'!Z14&lt;=78,'Sorted by Score Scoring'!AA14,"")</f>
        <v>8</v>
      </c>
    </row>
    <row r="17" spans="1:6" ht="15.5" x14ac:dyDescent="0.35">
      <c r="A17" s="202">
        <v>12</v>
      </c>
      <c r="B17" s="203" t="str">
        <f>IF('Sorted by Score Scoring'!Z15&lt;=78,'Sorted by Score Scoring'!B15,"")</f>
        <v>Caleb Henry</v>
      </c>
      <c r="C17" s="204" t="str">
        <f>IF('Sorted by Score Scoring'!Z15&lt;=78,'Sorted by Score Scoring'!C15,"")</f>
        <v>Hempfield</v>
      </c>
      <c r="D17" s="204">
        <f>IF('Sorted by Score Scoring'!Z15&lt;=78,'Sorted by Score Scoring'!D15,"")</f>
        <v>10</v>
      </c>
      <c r="E17" s="202">
        <f>IF('Sorted by Score Scoring'!Z15&lt;=78,'Sorted by Score Scoring'!Z15,"")</f>
        <v>78</v>
      </c>
      <c r="F17" s="202">
        <f>IF('Sorted by Score Scoring'!Z15&lt;=78,'Sorted by Score Scoring'!AA15,"")</f>
        <v>8</v>
      </c>
    </row>
    <row r="18" spans="1:6" ht="15.5" x14ac:dyDescent="0.35">
      <c r="A18" s="202">
        <v>13</v>
      </c>
      <c r="B18" s="203" t="str">
        <f>IF('Sorted by Score Scoring'!Z16&lt;=78,'Sorted by Score Scoring'!B16,"")</f>
        <v/>
      </c>
      <c r="C18" s="204" t="str">
        <f>IF('Sorted by Score Scoring'!Z16&lt;=78,'Sorted by Score Scoring'!C16,"")</f>
        <v/>
      </c>
      <c r="D18" s="204" t="str">
        <f>IF('Sorted by Score Scoring'!Z16&lt;=78,'Sorted by Score Scoring'!D16,"")</f>
        <v/>
      </c>
      <c r="E18" s="202" t="str">
        <f>IF('Sorted by Score Scoring'!Z16&lt;=78,'Sorted by Score Scoring'!Z16,"")</f>
        <v/>
      </c>
      <c r="F18" s="202" t="str">
        <f>IF('Sorted by Score Scoring'!Z16&lt;=78,'Sorted by Score Scoring'!AA16,"")</f>
        <v/>
      </c>
    </row>
    <row r="19" spans="1:6" ht="15.5" x14ac:dyDescent="0.35">
      <c r="A19" s="202">
        <v>14</v>
      </c>
      <c r="B19" s="203" t="str">
        <f>IF('Sorted by Score Scoring'!Z17&lt;=78,'Sorted by Score Scoring'!B17,"")</f>
        <v/>
      </c>
      <c r="C19" s="204" t="str">
        <f>IF('Sorted by Score Scoring'!Z17&lt;=78,'Sorted by Score Scoring'!C17,"")</f>
        <v/>
      </c>
      <c r="D19" s="204" t="str">
        <f>IF('Sorted by Score Scoring'!Z17&lt;=78,'Sorted by Score Scoring'!D17,"")</f>
        <v/>
      </c>
      <c r="E19" s="202" t="str">
        <f>IF('Sorted by Score Scoring'!Z17&lt;=78,'Sorted by Score Scoring'!Z17,"")</f>
        <v/>
      </c>
      <c r="F19" s="202" t="str">
        <f>IF('Sorted by Score Scoring'!Z17&lt;=78,'Sorted by Score Scoring'!AA17,"")</f>
        <v/>
      </c>
    </row>
    <row r="20" spans="1:6" ht="15.5" x14ac:dyDescent="0.35">
      <c r="A20" s="202">
        <v>15</v>
      </c>
      <c r="B20" s="203" t="str">
        <f>IF('Sorted by Score Scoring'!Z18&lt;=78,'Sorted by Score Scoring'!B18,"")</f>
        <v/>
      </c>
      <c r="C20" s="204" t="str">
        <f>IF('Sorted by Score Scoring'!Z18&lt;=78,'Sorted by Score Scoring'!C18,"")</f>
        <v/>
      </c>
      <c r="D20" s="204" t="str">
        <f>IF('Sorted by Score Scoring'!Z18&lt;=78,'Sorted by Score Scoring'!D18,"")</f>
        <v/>
      </c>
      <c r="E20" s="202" t="str">
        <f>IF('Sorted by Score Scoring'!Z18&lt;=78,'Sorted by Score Scoring'!Z18,"")</f>
        <v/>
      </c>
      <c r="F20" s="202" t="str">
        <f>IF('Sorted by Score Scoring'!Z18&lt;=78,'Sorted by Score Scoring'!AA18,"")</f>
        <v/>
      </c>
    </row>
    <row r="21" spans="1:6" ht="15.5" x14ac:dyDescent="0.35">
      <c r="A21" s="202">
        <v>16</v>
      </c>
      <c r="B21" s="203" t="str">
        <f>IF('Sorted by Score Scoring'!Z19&lt;=78,'Sorted by Score Scoring'!B19,"")</f>
        <v/>
      </c>
      <c r="C21" s="204" t="str">
        <f>IF('Sorted by Score Scoring'!Z19&lt;=78,'Sorted by Score Scoring'!C19,"")</f>
        <v/>
      </c>
      <c r="D21" s="204" t="str">
        <f>IF('Sorted by Score Scoring'!Z19&lt;=78,'Sorted by Score Scoring'!D19,"")</f>
        <v/>
      </c>
      <c r="E21" s="202" t="str">
        <f>IF('Sorted by Score Scoring'!Z19&lt;=78,'Sorted by Score Scoring'!Z19,"")</f>
        <v/>
      </c>
      <c r="F21" s="202" t="str">
        <f>IF('Sorted by Score Scoring'!Z19&lt;=78,'Sorted by Score Scoring'!AA19,"")</f>
        <v/>
      </c>
    </row>
    <row r="22" spans="1:6" ht="15.5" x14ac:dyDescent="0.35">
      <c r="A22" s="202">
        <v>17</v>
      </c>
      <c r="B22" s="203" t="str">
        <f>IF('Sorted by Score Scoring'!Z20&lt;=78,'Sorted by Score Scoring'!B20,"")</f>
        <v/>
      </c>
      <c r="C22" s="204" t="str">
        <f>IF('Sorted by Score Scoring'!Z20&lt;=78,'Sorted by Score Scoring'!C20,"")</f>
        <v/>
      </c>
      <c r="D22" s="204" t="str">
        <f>IF('Sorted by Score Scoring'!Z20&lt;=78,'Sorted by Score Scoring'!D20,"")</f>
        <v/>
      </c>
      <c r="E22" s="202" t="str">
        <f>IF('Sorted by Score Scoring'!Z20&lt;=78,'Sorted by Score Scoring'!Z20,"")</f>
        <v/>
      </c>
      <c r="F22" s="202" t="str">
        <f>IF('Sorted by Score Scoring'!Z20&lt;=78,'Sorted by Score Scoring'!AA20,"")</f>
        <v/>
      </c>
    </row>
    <row r="23" spans="1:6" ht="15.5" x14ac:dyDescent="0.35">
      <c r="A23" s="202">
        <v>18</v>
      </c>
      <c r="B23" s="203" t="str">
        <f>IF('Sorted by Score Scoring'!Z21&lt;=78,'Sorted by Score Scoring'!B21,"")</f>
        <v/>
      </c>
      <c r="C23" s="204" t="str">
        <f>IF('Sorted by Score Scoring'!Z21&lt;=78,'Sorted by Score Scoring'!C21,"")</f>
        <v/>
      </c>
      <c r="D23" s="204" t="str">
        <f>IF('Sorted by Score Scoring'!Z21&lt;=78,'Sorted by Score Scoring'!D21,"")</f>
        <v/>
      </c>
      <c r="E23" s="202" t="str">
        <f>IF('Sorted by Score Scoring'!Z21&lt;=78,'Sorted by Score Scoring'!Z21,"")</f>
        <v/>
      </c>
      <c r="F23" s="202" t="str">
        <f>IF('Sorted by Score Scoring'!Z21&lt;=78,'Sorted by Score Scoring'!AA21,"")</f>
        <v/>
      </c>
    </row>
    <row r="24" spans="1:6" ht="15.5" x14ac:dyDescent="0.35">
      <c r="A24" s="202">
        <v>19</v>
      </c>
      <c r="B24" s="203" t="str">
        <f>IF('Sorted by Score Scoring'!Z22&lt;=78,'Sorted by Score Scoring'!B22,"")</f>
        <v/>
      </c>
      <c r="C24" s="204" t="str">
        <f>IF('Sorted by Score Scoring'!Z22&lt;=78,'Sorted by Score Scoring'!C22,"")</f>
        <v/>
      </c>
      <c r="D24" s="204" t="str">
        <f>IF('Sorted by Score Scoring'!Z22&lt;=78,'Sorted by Score Scoring'!D22,"")</f>
        <v/>
      </c>
      <c r="E24" s="202" t="str">
        <f>IF('Sorted by Score Scoring'!Z22&lt;=78,'Sorted by Score Scoring'!Z22,"")</f>
        <v/>
      </c>
      <c r="F24" s="202" t="str">
        <f>IF('Sorted by Score Scoring'!Z22&lt;=78,'Sorted by Score Scoring'!AA22,"")</f>
        <v/>
      </c>
    </row>
    <row r="25" spans="1:6" ht="15.5" x14ac:dyDescent="0.35">
      <c r="A25" s="202">
        <v>20</v>
      </c>
      <c r="B25" s="203" t="str">
        <f>IF('Sorted by Score Scoring'!Z23&lt;=78,'Sorted by Score Scoring'!B23,"")</f>
        <v/>
      </c>
      <c r="C25" s="204" t="str">
        <f>IF('Sorted by Score Scoring'!Z23&lt;=78,'Sorted by Score Scoring'!C23,"")</f>
        <v/>
      </c>
      <c r="D25" s="204" t="str">
        <f>IF('Sorted by Score Scoring'!Z23&lt;=78,'Sorted by Score Scoring'!D23,"")</f>
        <v/>
      </c>
      <c r="E25" s="202" t="str">
        <f>IF('Sorted by Score Scoring'!Z23&lt;=78,'Sorted by Score Scoring'!Z23,"")</f>
        <v/>
      </c>
      <c r="F25" s="202" t="str">
        <f>IF('Sorted by Score Scoring'!Z23&lt;=78,'Sorted by Score Scoring'!AA23,"")</f>
        <v/>
      </c>
    </row>
    <row r="26" spans="1:6" ht="15.5" x14ac:dyDescent="0.35">
      <c r="A26" s="202">
        <v>21</v>
      </c>
      <c r="B26" s="203" t="str">
        <f>IF('Sorted by Score Scoring'!Z24&lt;=78,'Sorted by Score Scoring'!B24,"")</f>
        <v/>
      </c>
      <c r="C26" s="204" t="str">
        <f>IF('Sorted by Score Scoring'!Z24&lt;=78,'Sorted by Score Scoring'!C24,"")</f>
        <v/>
      </c>
      <c r="D26" s="204" t="str">
        <f>IF('Sorted by Score Scoring'!Z24&lt;=78,'Sorted by Score Scoring'!D24,"")</f>
        <v/>
      </c>
      <c r="E26" s="202" t="str">
        <f>IF('Sorted by Score Scoring'!Z24&lt;=78,'Sorted by Score Scoring'!Z24,"")</f>
        <v/>
      </c>
      <c r="F26" s="202" t="str">
        <f>IF('Sorted by Score Scoring'!Z24&lt;=78,'Sorted by Score Scoring'!AA24,"")</f>
        <v/>
      </c>
    </row>
    <row r="27" spans="1:6" ht="15.5" x14ac:dyDescent="0.35">
      <c r="A27" s="202">
        <v>22</v>
      </c>
      <c r="B27" s="203" t="str">
        <f>IF('Sorted by Score Scoring'!Z25&lt;=78,'Sorted by Score Scoring'!B25,"")</f>
        <v/>
      </c>
      <c r="C27" s="204" t="str">
        <f>IF('Sorted by Score Scoring'!Z25&lt;=78,'Sorted by Score Scoring'!C25,"")</f>
        <v/>
      </c>
      <c r="D27" s="204" t="str">
        <f>IF('Sorted by Score Scoring'!Z25&lt;=78,'Sorted by Score Scoring'!D25,"")</f>
        <v/>
      </c>
      <c r="E27" s="202" t="str">
        <f>IF('Sorted by Score Scoring'!Z25&lt;=78,'Sorted by Score Scoring'!Z25,"")</f>
        <v/>
      </c>
      <c r="F27" s="202" t="str">
        <f>IF('Sorted by Score Scoring'!Z25&lt;=78,'Sorted by Score Scoring'!AA25,"")</f>
        <v/>
      </c>
    </row>
    <row r="28" spans="1:6" ht="15.5" x14ac:dyDescent="0.35">
      <c r="A28" s="202">
        <v>23</v>
      </c>
      <c r="B28" s="203" t="str">
        <f>IF('Sorted by Score Scoring'!Z26&lt;=78,'Sorted by Score Scoring'!B26,"")</f>
        <v/>
      </c>
      <c r="C28" s="204" t="str">
        <f>IF('Sorted by Score Scoring'!Z26&lt;=78,'Sorted by Score Scoring'!C26,"")</f>
        <v/>
      </c>
      <c r="D28" s="204" t="str">
        <f>IF('Sorted by Score Scoring'!Z26&lt;=78,'Sorted by Score Scoring'!D26,"")</f>
        <v/>
      </c>
      <c r="E28" s="202" t="str">
        <f>IF('Sorted by Score Scoring'!Z26&lt;=78,'Sorted by Score Scoring'!Z26,"")</f>
        <v/>
      </c>
      <c r="F28" s="202" t="str">
        <f>IF('Sorted by Score Scoring'!Z26&lt;=78,'Sorted by Score Scoring'!AA26,"")</f>
        <v/>
      </c>
    </row>
    <row r="29" spans="1:6" ht="15.5" x14ac:dyDescent="0.35">
      <c r="A29" s="202">
        <v>24</v>
      </c>
      <c r="B29" s="203" t="str">
        <f>IF('Sorted by Score Scoring'!Z27&lt;=78,'Sorted by Score Scoring'!B27,"")</f>
        <v/>
      </c>
      <c r="C29" s="204" t="str">
        <f>IF('Sorted by Score Scoring'!Z27&lt;=78,'Sorted by Score Scoring'!C27,"")</f>
        <v/>
      </c>
      <c r="D29" s="204" t="str">
        <f>IF('Sorted by Score Scoring'!Z27&lt;=78,'Sorted by Score Scoring'!D27,"")</f>
        <v/>
      </c>
      <c r="E29" s="202" t="str">
        <f>IF('Sorted by Score Scoring'!Z27&lt;=78,'Sorted by Score Scoring'!Z27,"")</f>
        <v/>
      </c>
      <c r="F29" s="202" t="str">
        <f>IF('Sorted by Score Scoring'!Z27&lt;=78,'Sorted by Score Scoring'!AA27,"")</f>
        <v/>
      </c>
    </row>
    <row r="30" spans="1:6" ht="15.5" x14ac:dyDescent="0.35">
      <c r="A30" s="202">
        <v>25</v>
      </c>
      <c r="B30" s="203" t="str">
        <f>IF('Sorted by Score Scoring'!Z28&lt;=78,'Sorted by Score Scoring'!B28,"")</f>
        <v/>
      </c>
      <c r="C30" s="204" t="str">
        <f>IF('Sorted by Score Scoring'!Z28&lt;=78,'Sorted by Score Scoring'!C28,"")</f>
        <v/>
      </c>
      <c r="D30" s="204" t="str">
        <f>IF('Sorted by Score Scoring'!Z28&lt;=78,'Sorted by Score Scoring'!D28,"")</f>
        <v/>
      </c>
      <c r="E30" s="202" t="str">
        <f>IF('Sorted by Score Scoring'!Z28&lt;=78,'Sorted by Score Scoring'!Z28,"")</f>
        <v/>
      </c>
      <c r="F30" s="202" t="str">
        <f>IF('Sorted by Score Scoring'!Z28&lt;=78,'Sorted by Score Scoring'!AA28,"")</f>
        <v/>
      </c>
    </row>
    <row r="31" spans="1:6" ht="15.5" x14ac:dyDescent="0.35">
      <c r="A31" s="202">
        <v>26</v>
      </c>
      <c r="B31" s="203" t="str">
        <f>IF('Sorted by Score Scoring'!Z29&lt;=78,'Sorted by Score Scoring'!B29,"")</f>
        <v/>
      </c>
      <c r="C31" s="204" t="str">
        <f>IF('Sorted by Score Scoring'!Z29&lt;=78,'Sorted by Score Scoring'!C29,"")</f>
        <v/>
      </c>
      <c r="D31" s="204" t="str">
        <f>IF('Sorted by Score Scoring'!Z29&lt;=78,'Sorted by Score Scoring'!D29,"")</f>
        <v/>
      </c>
      <c r="E31" s="202" t="str">
        <f>IF('Sorted by Score Scoring'!Z29&lt;=78,'Sorted by Score Scoring'!Z29,"")</f>
        <v/>
      </c>
      <c r="F31" s="202" t="str">
        <f>IF('Sorted by Score Scoring'!Z29&lt;=78,'Sorted by Score Scoring'!AA29,"")</f>
        <v/>
      </c>
    </row>
    <row r="32" spans="1:6" ht="15.5" x14ac:dyDescent="0.35">
      <c r="A32" s="202">
        <v>27</v>
      </c>
      <c r="B32" s="203" t="str">
        <f>IF('Sorted by Score Scoring'!Z30&lt;=78,'Sorted by Score Scoring'!B30,"")</f>
        <v/>
      </c>
      <c r="C32" s="204" t="str">
        <f>IF('Sorted by Score Scoring'!Z30&lt;=78,'Sorted by Score Scoring'!C30,"")</f>
        <v/>
      </c>
      <c r="D32" s="204" t="str">
        <f>IF('Sorted by Score Scoring'!Z30&lt;=78,'Sorted by Score Scoring'!D30,"")</f>
        <v/>
      </c>
      <c r="E32" s="202" t="str">
        <f>IF('Sorted by Score Scoring'!Z30&lt;=78,'Sorted by Score Scoring'!Z30,"")</f>
        <v/>
      </c>
      <c r="F32" s="202" t="str">
        <f>IF('Sorted by Score Scoring'!Z30&lt;=78,'Sorted by Score Scoring'!AA30,"")</f>
        <v/>
      </c>
    </row>
    <row r="33" spans="1:6" ht="15.5" x14ac:dyDescent="0.35">
      <c r="A33" s="202">
        <v>28</v>
      </c>
      <c r="B33" s="203" t="str">
        <f>IF('Sorted by Score Scoring'!Z31&lt;=78,'Sorted by Score Scoring'!B31,"")</f>
        <v/>
      </c>
      <c r="C33" s="204" t="str">
        <f>IF('Sorted by Score Scoring'!Z31&lt;=78,'Sorted by Score Scoring'!C31,"")</f>
        <v/>
      </c>
      <c r="D33" s="204" t="str">
        <f>IF('Sorted by Score Scoring'!Z31&lt;=78,'Sorted by Score Scoring'!D31,"")</f>
        <v/>
      </c>
      <c r="E33" s="202" t="str">
        <f>IF('Sorted by Score Scoring'!Z31&lt;=78,'Sorted by Score Scoring'!Z31,"")</f>
        <v/>
      </c>
      <c r="F33" s="202" t="str">
        <f>IF('Sorted by Score Scoring'!Z31&lt;=78,'Sorted by Score Scoring'!AA31,"")</f>
        <v/>
      </c>
    </row>
    <row r="34" spans="1:6" ht="15.5" x14ac:dyDescent="0.35">
      <c r="A34" s="202">
        <v>29</v>
      </c>
      <c r="B34" s="203" t="str">
        <f>IF('Sorted by Score Scoring'!Z32&lt;=78,'Sorted by Score Scoring'!B32,"")</f>
        <v/>
      </c>
      <c r="C34" s="204" t="str">
        <f>IF('Sorted by Score Scoring'!Z32&lt;=78,'Sorted by Score Scoring'!C32,"")</f>
        <v/>
      </c>
      <c r="D34" s="204" t="str">
        <f>IF('Sorted by Score Scoring'!Z32&lt;=78,'Sorted by Score Scoring'!D32,"")</f>
        <v/>
      </c>
      <c r="E34" s="202" t="str">
        <f>IF('Sorted by Score Scoring'!Z32&lt;=78,'Sorted by Score Scoring'!Z32,"")</f>
        <v/>
      </c>
      <c r="F34" s="202" t="str">
        <f>IF('Sorted by Score Scoring'!Z32&lt;=78,'Sorted by Score Scoring'!AA32,"")</f>
        <v/>
      </c>
    </row>
    <row r="35" spans="1:6" ht="15.5" x14ac:dyDescent="0.35">
      <c r="A35" s="202">
        <v>30</v>
      </c>
      <c r="B35" s="203" t="str">
        <f>IF('Sorted by Score Scoring'!Z33&lt;=78,'Sorted by Score Scoring'!B33,"")</f>
        <v/>
      </c>
      <c r="C35" s="204" t="str">
        <f>IF('Sorted by Score Scoring'!Z33&lt;=78,'Sorted by Score Scoring'!C33,"")</f>
        <v/>
      </c>
      <c r="D35" s="204" t="str">
        <f>IF('Sorted by Score Scoring'!Z33&lt;=78,'Sorted by Score Scoring'!D33,"")</f>
        <v/>
      </c>
      <c r="E35" s="202" t="str">
        <f>IF('Sorted by Score Scoring'!Z33&lt;=78,'Sorted by Score Scoring'!Z33,"")</f>
        <v/>
      </c>
      <c r="F35" s="202" t="str">
        <f>IF('Sorted by Score Scoring'!Z33&lt;=78,'Sorted by Score Scoring'!AA33,"")</f>
        <v/>
      </c>
    </row>
    <row r="36" spans="1:6" ht="15.5" x14ac:dyDescent="0.35">
      <c r="A36" s="202">
        <v>31</v>
      </c>
      <c r="B36" s="203" t="str">
        <f>IF('Sorted by Score Scoring'!Z34&lt;=78,'Sorted by Score Scoring'!B34,"")</f>
        <v/>
      </c>
      <c r="C36" s="204" t="str">
        <f>IF('Sorted by Score Scoring'!Z34&lt;=78,'Sorted by Score Scoring'!C34,"")</f>
        <v/>
      </c>
      <c r="D36" s="204" t="str">
        <f>IF('Sorted by Score Scoring'!Z34&lt;=78,'Sorted by Score Scoring'!D34,"")</f>
        <v/>
      </c>
      <c r="E36" s="202" t="str">
        <f>IF('Sorted by Score Scoring'!Z34&lt;=78,'Sorted by Score Scoring'!Z34,"")</f>
        <v/>
      </c>
      <c r="F36" s="202" t="str">
        <f>IF('Sorted by Score Scoring'!Z34&lt;=78,'Sorted by Score Scoring'!AA34,"")</f>
        <v/>
      </c>
    </row>
    <row r="37" spans="1:6" ht="15.5" x14ac:dyDescent="0.35">
      <c r="A37" s="202">
        <v>32</v>
      </c>
      <c r="B37" s="203" t="str">
        <f>IF('Sorted by Score Scoring'!Z35&lt;=78,'Sorted by Score Scoring'!B35,"")</f>
        <v/>
      </c>
      <c r="C37" s="204" t="str">
        <f>IF('Sorted by Score Scoring'!Z35&lt;=78,'Sorted by Score Scoring'!C35,"")</f>
        <v/>
      </c>
      <c r="D37" s="204" t="str">
        <f>IF('Sorted by Score Scoring'!Z35&lt;=78,'Sorted by Score Scoring'!D35,"")</f>
        <v/>
      </c>
      <c r="E37" s="202" t="str">
        <f>IF('Sorted by Score Scoring'!Z35&lt;=78,'Sorted by Score Scoring'!Z35,"")</f>
        <v/>
      </c>
      <c r="F37" s="202" t="str">
        <f>IF('Sorted by Score Scoring'!Z35&lt;=78,'Sorted by Score Scoring'!AA35,"")</f>
        <v/>
      </c>
    </row>
    <row r="38" spans="1:6" ht="15.5" x14ac:dyDescent="0.35">
      <c r="A38" s="202">
        <v>33</v>
      </c>
      <c r="B38" s="203" t="str">
        <f>IF('Sorted by Score Scoring'!Z36&lt;=78,'Sorted by Score Scoring'!B36,"")</f>
        <v/>
      </c>
      <c r="C38" s="204" t="str">
        <f>IF('Sorted by Score Scoring'!Z36&lt;=78,'Sorted by Score Scoring'!C36,"")</f>
        <v/>
      </c>
      <c r="D38" s="204" t="str">
        <f>IF('Sorted by Score Scoring'!Z36&lt;=78,'Sorted by Score Scoring'!D36,"")</f>
        <v/>
      </c>
      <c r="E38" s="202" t="str">
        <f>IF('Sorted by Score Scoring'!Z36&lt;=78,'Sorted by Score Scoring'!Z36,"")</f>
        <v/>
      </c>
      <c r="F38" s="202" t="str">
        <f>IF('Sorted by Score Scoring'!Z36&lt;=78,'Sorted by Score Scoring'!AA36,"")</f>
        <v/>
      </c>
    </row>
    <row r="39" spans="1:6" ht="15.5" x14ac:dyDescent="0.35">
      <c r="A39" s="202">
        <v>34</v>
      </c>
      <c r="B39" s="203" t="str">
        <f>IF('Sorted by Score Scoring'!Z37&lt;=78,'Sorted by Score Scoring'!B37,"")</f>
        <v/>
      </c>
      <c r="C39" s="204" t="str">
        <f>IF('Sorted by Score Scoring'!Z37&lt;=78,'Sorted by Score Scoring'!C37,"")</f>
        <v/>
      </c>
      <c r="D39" s="204" t="str">
        <f>IF('Sorted by Score Scoring'!Z37&lt;=78,'Sorted by Score Scoring'!D37,"")</f>
        <v/>
      </c>
      <c r="E39" s="202" t="str">
        <f>IF('Sorted by Score Scoring'!Z37&lt;=78,'Sorted by Score Scoring'!Z37,"")</f>
        <v/>
      </c>
      <c r="F39" s="202" t="str">
        <f>IF('Sorted by Score Scoring'!Z37&lt;=78,'Sorted by Score Scoring'!AA37,"")</f>
        <v/>
      </c>
    </row>
    <row r="40" spans="1:6" ht="15.5" x14ac:dyDescent="0.35">
      <c r="A40" s="202">
        <v>35</v>
      </c>
      <c r="B40" s="203" t="str">
        <f>IF('Sorted by Score Scoring'!Z38&lt;=78,'Sorted by Score Scoring'!B38,"")</f>
        <v/>
      </c>
      <c r="C40" s="204" t="str">
        <f>IF('Sorted by Score Scoring'!Z38&lt;=78,'Sorted by Score Scoring'!C38,"")</f>
        <v/>
      </c>
      <c r="D40" s="204" t="str">
        <f>IF('Sorted by Score Scoring'!Z38&lt;=78,'Sorted by Score Scoring'!D38,"")</f>
        <v/>
      </c>
      <c r="E40" s="202" t="str">
        <f>IF('Sorted by Score Scoring'!Z38&lt;=78,'Sorted by Score Scoring'!Z38,"")</f>
        <v/>
      </c>
      <c r="F40" s="202" t="str">
        <f>IF('Sorted by Score Scoring'!Z38&lt;=78,'Sorted by Score Scoring'!AA38,"")</f>
        <v/>
      </c>
    </row>
    <row r="41" spans="1:6" ht="15.5" x14ac:dyDescent="0.35">
      <c r="A41" s="202">
        <v>36</v>
      </c>
      <c r="B41" s="203" t="str">
        <f>IF('Sorted by Score Scoring'!Z39&lt;=78,'Sorted by Score Scoring'!B39,"")</f>
        <v/>
      </c>
      <c r="C41" s="204" t="str">
        <f>IF('Sorted by Score Scoring'!Z39&lt;=78,'Sorted by Score Scoring'!C39,"")</f>
        <v/>
      </c>
      <c r="D41" s="204" t="str">
        <f>IF('Sorted by Score Scoring'!Z39&lt;=78,'Sorted by Score Scoring'!D39,"")</f>
        <v/>
      </c>
      <c r="E41" s="202" t="str">
        <f>IF('Sorted by Score Scoring'!Z39&lt;=78,'Sorted by Score Scoring'!Z39,"")</f>
        <v/>
      </c>
      <c r="F41" s="202" t="str">
        <f>IF('Sorted by Score Scoring'!Z39&lt;=78,'Sorted by Score Scoring'!AA39,"")</f>
        <v/>
      </c>
    </row>
    <row r="42" spans="1:6" ht="15.5" x14ac:dyDescent="0.35">
      <c r="A42" s="202">
        <v>37</v>
      </c>
      <c r="B42" s="203" t="str">
        <f>IF('Sorted by Score Scoring'!Z40&lt;=78,'Sorted by Score Scoring'!B40,"")</f>
        <v/>
      </c>
      <c r="C42" s="204" t="str">
        <f>IF('Sorted by Score Scoring'!Z40&lt;=78,'Sorted by Score Scoring'!C40,"")</f>
        <v/>
      </c>
      <c r="D42" s="204" t="str">
        <f>IF('Sorted by Score Scoring'!Z40&lt;=78,'Sorted by Score Scoring'!D40,"")</f>
        <v/>
      </c>
      <c r="E42" s="202" t="str">
        <f>IF('Sorted by Score Scoring'!Z40&lt;=78,'Sorted by Score Scoring'!Z40,"")</f>
        <v/>
      </c>
      <c r="F42" s="202" t="str">
        <f>IF('Sorted by Score Scoring'!Z40&lt;=78,'Sorted by Score Scoring'!AA40,"")</f>
        <v/>
      </c>
    </row>
    <row r="43" spans="1:6" ht="15.5" x14ac:dyDescent="0.35">
      <c r="A43" s="202">
        <v>38</v>
      </c>
      <c r="B43" s="203" t="str">
        <f>IF('Sorted by Score Scoring'!Z41&lt;=78,'Sorted by Score Scoring'!B41,"")</f>
        <v/>
      </c>
      <c r="C43" s="204" t="str">
        <f>IF('Sorted by Score Scoring'!Z41&lt;=78,'Sorted by Score Scoring'!C41,"")</f>
        <v/>
      </c>
      <c r="D43" s="204" t="str">
        <f>IF('Sorted by Score Scoring'!Z41&lt;=78,'Sorted by Score Scoring'!D41,"")</f>
        <v/>
      </c>
      <c r="E43" s="202" t="str">
        <f>IF('Sorted by Score Scoring'!Z41&lt;=78,'Sorted by Score Scoring'!Z41,"")</f>
        <v/>
      </c>
      <c r="F43" s="202" t="str">
        <f>IF('Sorted by Score Scoring'!Z41&lt;=78,'Sorted by Score Scoring'!AA41,"")</f>
        <v/>
      </c>
    </row>
    <row r="44" spans="1:6" ht="15.5" x14ac:dyDescent="0.35">
      <c r="A44" s="202">
        <v>39</v>
      </c>
      <c r="B44" s="203" t="str">
        <f>IF('Sorted by Score Scoring'!Z42&lt;=78,'Sorted by Score Scoring'!B42,"")</f>
        <v/>
      </c>
      <c r="C44" s="204" t="str">
        <f>IF('Sorted by Score Scoring'!Z42&lt;=78,'Sorted by Score Scoring'!C42,"")</f>
        <v/>
      </c>
      <c r="D44" s="204" t="str">
        <f>IF('Sorted by Score Scoring'!Z42&lt;=78,'Sorted by Score Scoring'!D42,"")</f>
        <v/>
      </c>
      <c r="E44" s="202" t="str">
        <f>IF('Sorted by Score Scoring'!Z42&lt;=78,'Sorted by Score Scoring'!Z42,"")</f>
        <v/>
      </c>
      <c r="F44" s="202" t="str">
        <f>IF('Sorted by Score Scoring'!Z42&lt;=78,'Sorted by Score Scoring'!AA42,"")</f>
        <v/>
      </c>
    </row>
    <row r="45" spans="1:6" ht="15.5" x14ac:dyDescent="0.35">
      <c r="A45" s="202">
        <v>40</v>
      </c>
      <c r="B45" s="203" t="str">
        <f>IF('Sorted by Score Scoring'!Z43&lt;=78,'Sorted by Score Scoring'!B43,"")</f>
        <v/>
      </c>
      <c r="C45" s="204" t="str">
        <f>IF('Sorted by Score Scoring'!Z43&lt;=78,'Sorted by Score Scoring'!C43,"")</f>
        <v/>
      </c>
      <c r="D45" s="204" t="str">
        <f>IF('Sorted by Score Scoring'!Z43&lt;=78,'Sorted by Score Scoring'!D43,"")</f>
        <v/>
      </c>
      <c r="E45" s="202" t="str">
        <f>IF('Sorted by Score Scoring'!Z43&lt;=78,'Sorted by Score Scoring'!Z43,"")</f>
        <v/>
      </c>
      <c r="F45" s="202" t="str">
        <f>IF('Sorted by Score Scoring'!Z43&lt;=78,'Sorted by Score Scoring'!AA43,"")</f>
        <v/>
      </c>
    </row>
    <row r="46" spans="1:6" ht="15.5" x14ac:dyDescent="0.35">
      <c r="A46" s="202">
        <v>41</v>
      </c>
      <c r="B46" s="203" t="str">
        <f>IF('Sorted by Score Scoring'!Z44&lt;=78,'Sorted by Score Scoring'!B44,"")</f>
        <v/>
      </c>
      <c r="C46" s="204" t="str">
        <f>IF('Sorted by Score Scoring'!Z44&lt;=78,'Sorted by Score Scoring'!C44,"")</f>
        <v/>
      </c>
      <c r="D46" s="204" t="str">
        <f>IF('Sorted by Score Scoring'!Z44&lt;=78,'Sorted by Score Scoring'!D44,"")</f>
        <v/>
      </c>
      <c r="E46" s="202" t="str">
        <f>IF('Sorted by Score Scoring'!Z44&lt;=78,'Sorted by Score Scoring'!Z44,"")</f>
        <v/>
      </c>
      <c r="F46" s="202" t="str">
        <f>IF('Sorted by Score Scoring'!Z44&lt;=78,'Sorted by Score Scoring'!AA44,"")</f>
        <v/>
      </c>
    </row>
    <row r="47" spans="1:6" ht="15.5" x14ac:dyDescent="0.35">
      <c r="A47" s="202">
        <v>42</v>
      </c>
      <c r="B47" s="203" t="str">
        <f>IF('Sorted by Score Scoring'!Z45&lt;=78,'Sorted by Score Scoring'!B45,"")</f>
        <v/>
      </c>
      <c r="C47" s="204" t="str">
        <f>IF('Sorted by Score Scoring'!Z45&lt;=78,'Sorted by Score Scoring'!C45,"")</f>
        <v/>
      </c>
      <c r="D47" s="204" t="str">
        <f>IF('Sorted by Score Scoring'!Z45&lt;=78,'Sorted by Score Scoring'!D45,"")</f>
        <v/>
      </c>
      <c r="E47" s="202" t="str">
        <f>IF('Sorted by Score Scoring'!Z45&lt;=78,'Sorted by Score Scoring'!Z45,"")</f>
        <v/>
      </c>
      <c r="F47" s="202" t="str">
        <f>IF('Sorted by Score Scoring'!Z45&lt;=78,'Sorted by Score Scoring'!AA45,"")</f>
        <v/>
      </c>
    </row>
  </sheetData>
  <sortState xmlns:xlrd2="http://schemas.microsoft.com/office/spreadsheetml/2017/richdata2" ref="B4:F13">
    <sortCondition ref="C4:C13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6"/>
  <sheetViews>
    <sheetView workbookViewId="0">
      <selection activeCell="H4" sqref="H4"/>
    </sheetView>
  </sheetViews>
  <sheetFormatPr defaultRowHeight="14.5" x14ac:dyDescent="0.35"/>
  <cols>
    <col min="1" max="1" width="12.54296875" customWidth="1"/>
    <col min="2" max="2" width="10.1796875" customWidth="1"/>
    <col min="5" max="5" width="6" customWidth="1"/>
    <col min="6" max="6" width="12.26953125" customWidth="1"/>
  </cols>
  <sheetData>
    <row r="1" spans="1:9" ht="15.5" x14ac:dyDescent="0.35">
      <c r="A1" s="224" t="s">
        <v>75</v>
      </c>
      <c r="B1" s="150" t="s">
        <v>76</v>
      </c>
      <c r="C1" s="150"/>
      <c r="D1" s="150"/>
      <c r="E1" s="150"/>
      <c r="F1" s="224" t="s">
        <v>78</v>
      </c>
      <c r="G1" s="150"/>
      <c r="H1" s="150"/>
      <c r="I1" s="150"/>
    </row>
    <row r="3" spans="1:9" x14ac:dyDescent="0.35">
      <c r="A3" s="6" t="s">
        <v>61</v>
      </c>
      <c r="B3" s="150"/>
      <c r="C3" s="6" t="s">
        <v>65</v>
      </c>
      <c r="D3" s="150"/>
      <c r="F3" s="6" t="s">
        <v>82</v>
      </c>
      <c r="G3" s="150"/>
      <c r="H3" s="6" t="s">
        <v>64</v>
      </c>
      <c r="I3" s="150"/>
    </row>
    <row r="4" spans="1:9" x14ac:dyDescent="0.35">
      <c r="A4" t="s">
        <v>24</v>
      </c>
      <c r="B4" t="str">
        <f>Scoring!A22</f>
        <v>Josh Drotos</v>
      </c>
      <c r="F4" t="s">
        <v>40</v>
      </c>
      <c r="G4" t="str">
        <f>Scoring!A12</f>
        <v>Jacob Buchholz</v>
      </c>
    </row>
    <row r="5" spans="1:9" x14ac:dyDescent="0.35">
      <c r="A5" t="s">
        <v>77</v>
      </c>
      <c r="B5" t="str">
        <f>Scoring!A28</f>
        <v xml:space="preserve">Landon Stoner </v>
      </c>
      <c r="F5" t="s">
        <v>41</v>
      </c>
      <c r="G5" t="str">
        <f>Scoring!A19</f>
        <v>Garret Helman</v>
      </c>
    </row>
    <row r="6" spans="1:9" x14ac:dyDescent="0.35">
      <c r="A6" t="s">
        <v>25</v>
      </c>
      <c r="B6" t="str">
        <f>Scoring!A10</f>
        <v>Matteo Santamaria</v>
      </c>
      <c r="F6" t="s">
        <v>42</v>
      </c>
      <c r="G6" t="str">
        <f>Scoring!A37</f>
        <v>Thomas Kilgour</v>
      </c>
    </row>
    <row r="7" spans="1:9" x14ac:dyDescent="0.35">
      <c r="A7" t="s">
        <v>29</v>
      </c>
      <c r="B7" t="str">
        <f>Scoring!A40</f>
        <v>Luke Sikora</v>
      </c>
      <c r="F7" t="s">
        <v>43</v>
      </c>
      <c r="G7" t="str">
        <f>Scoring!A7</f>
        <v>Rudy Lipnsikis</v>
      </c>
    </row>
    <row r="9" spans="1:9" x14ac:dyDescent="0.35">
      <c r="A9" s="6" t="s">
        <v>62</v>
      </c>
      <c r="B9" s="150"/>
      <c r="C9" s="6" t="s">
        <v>67</v>
      </c>
      <c r="D9" s="150"/>
      <c r="F9" s="6" t="s">
        <v>83</v>
      </c>
      <c r="G9" s="150"/>
      <c r="H9" s="6" t="s">
        <v>71</v>
      </c>
      <c r="I9" s="150"/>
    </row>
    <row r="10" spans="1:9" x14ac:dyDescent="0.35">
      <c r="A10" t="s">
        <v>21</v>
      </c>
      <c r="B10" t="str">
        <f>Scoring!A16</f>
        <v>Amos McConahey</v>
      </c>
      <c r="F10" t="s">
        <v>44</v>
      </c>
      <c r="G10" t="str">
        <f>Scoring!A43</f>
        <v>Ethan Rugh</v>
      </c>
    </row>
    <row r="11" spans="1:9" x14ac:dyDescent="0.35">
      <c r="A11" t="s">
        <v>22</v>
      </c>
      <c r="B11" t="str">
        <f>Scoring!A34</f>
        <v>Brady Jankowski</v>
      </c>
      <c r="F11" t="s">
        <v>45</v>
      </c>
      <c r="G11" t="str">
        <f>Scoring!A25</f>
        <v>Rylan Kiste</v>
      </c>
    </row>
    <row r="12" spans="1:9" x14ac:dyDescent="0.35">
      <c r="A12" t="s">
        <v>23</v>
      </c>
      <c r="B12" t="str">
        <f>Scoring!A4</f>
        <v>Chace Force</v>
      </c>
      <c r="F12" t="s">
        <v>46</v>
      </c>
      <c r="G12" t="str">
        <f>Scoring!A31</f>
        <v>Jacob George</v>
      </c>
    </row>
    <row r="13" spans="1:9" x14ac:dyDescent="0.35">
      <c r="A13" t="s">
        <v>30</v>
      </c>
      <c r="B13" t="str">
        <f>Scoring!A23</f>
        <v>Kyle Worthington</v>
      </c>
      <c r="F13" t="s">
        <v>47</v>
      </c>
      <c r="G13" t="str">
        <f>Scoring!A13</f>
        <v>Liam Clauson</v>
      </c>
    </row>
    <row r="15" spans="1:9" x14ac:dyDescent="0.35">
      <c r="A15" s="6" t="s">
        <v>79</v>
      </c>
      <c r="B15" s="150"/>
      <c r="C15" s="6" t="s">
        <v>10</v>
      </c>
      <c r="D15" s="150"/>
      <c r="F15" s="6" t="s">
        <v>84</v>
      </c>
      <c r="G15" s="150"/>
      <c r="H15" s="6" t="s">
        <v>69</v>
      </c>
      <c r="I15" s="150"/>
    </row>
    <row r="16" spans="1:9" x14ac:dyDescent="0.35">
      <c r="A16" t="s">
        <v>27</v>
      </c>
      <c r="B16" t="str">
        <f>Scoring!A35</f>
        <v>Mike Ogden</v>
      </c>
      <c r="F16" t="s">
        <v>48</v>
      </c>
      <c r="G16" t="str">
        <f>Scoring!A20</f>
        <v>Grant Gardnier</v>
      </c>
    </row>
    <row r="17" spans="1:9" x14ac:dyDescent="0.35">
      <c r="A17" t="s">
        <v>28</v>
      </c>
      <c r="B17" t="str">
        <f>Scoring!A5</f>
        <v>Ryan Bell</v>
      </c>
      <c r="F17" t="s">
        <v>49</v>
      </c>
      <c r="G17" t="str">
        <f>Scoring!A38</f>
        <v>Gabe Thimons</v>
      </c>
    </row>
    <row r="18" spans="1:9" x14ac:dyDescent="0.35">
      <c r="A18" t="s">
        <v>31</v>
      </c>
      <c r="B18" t="str">
        <f>Scoring!A41</f>
        <v>Bryce Ferace</v>
      </c>
      <c r="F18" t="s">
        <v>50</v>
      </c>
      <c r="G18" t="str">
        <f>Scoring!A8</f>
        <v>Beau Raykes</v>
      </c>
    </row>
    <row r="19" spans="1:9" x14ac:dyDescent="0.35">
      <c r="A19" t="s">
        <v>26</v>
      </c>
      <c r="B19" t="str">
        <f>Scoring!A17</f>
        <v>Nate Meeder</v>
      </c>
      <c r="F19" t="s">
        <v>51</v>
      </c>
      <c r="G19" t="str">
        <f>Scoring!A44</f>
        <v>Nathan Ross</v>
      </c>
    </row>
    <row r="21" spans="1:9" x14ac:dyDescent="0.35">
      <c r="A21" s="6" t="s">
        <v>80</v>
      </c>
      <c r="B21" s="150"/>
      <c r="C21" s="6" t="s">
        <v>73</v>
      </c>
      <c r="D21" s="150"/>
      <c r="F21" s="6" t="s">
        <v>85</v>
      </c>
      <c r="G21" s="150"/>
      <c r="H21" s="6" t="s">
        <v>70</v>
      </c>
      <c r="I21" s="150"/>
    </row>
    <row r="22" spans="1:9" x14ac:dyDescent="0.35">
      <c r="A22" t="s">
        <v>32</v>
      </c>
      <c r="B22" t="str">
        <f>Scoring!A29</f>
        <v>Riley Shaffer</v>
      </c>
      <c r="F22" t="s">
        <v>53</v>
      </c>
      <c r="G22" t="str">
        <f>Scoring!A26</f>
        <v>Zach Grkman</v>
      </c>
    </row>
    <row r="23" spans="1:9" x14ac:dyDescent="0.35">
      <c r="A23" t="s">
        <v>33</v>
      </c>
      <c r="B23" t="str">
        <f>Scoring!A11</f>
        <v>Nico Yannascoli</v>
      </c>
      <c r="F23" t="s">
        <v>54</v>
      </c>
      <c r="G23" t="str">
        <f>Scoring!A32</f>
        <v>Leo Lilley</v>
      </c>
    </row>
    <row r="24" spans="1:9" x14ac:dyDescent="0.35">
      <c r="A24" t="s">
        <v>34</v>
      </c>
      <c r="B24" t="str">
        <f>Scoring!A18</f>
        <v>Jaxon Makrevski</v>
      </c>
      <c r="F24" t="s">
        <v>55</v>
      </c>
      <c r="G24" t="str">
        <f>Scoring!A14</f>
        <v>Caleb Henry</v>
      </c>
    </row>
    <row r="25" spans="1:9" x14ac:dyDescent="0.35">
      <c r="A25" t="s">
        <v>35</v>
      </c>
      <c r="B25" t="str">
        <f>Scoring!A36</f>
        <v>Tytan Logero</v>
      </c>
      <c r="F25" t="s">
        <v>56</v>
      </c>
      <c r="G25" t="str">
        <f>Scoring!A21</f>
        <v>Luke Marts</v>
      </c>
    </row>
    <row r="27" spans="1:9" x14ac:dyDescent="0.35">
      <c r="A27" s="6" t="s">
        <v>81</v>
      </c>
      <c r="B27" s="150"/>
      <c r="C27" s="6" t="s">
        <v>66</v>
      </c>
      <c r="D27" s="150"/>
      <c r="F27" s="6" t="s">
        <v>86</v>
      </c>
      <c r="G27" s="6"/>
      <c r="H27" s="6" t="s">
        <v>74</v>
      </c>
      <c r="I27" s="6"/>
    </row>
    <row r="28" spans="1:9" x14ac:dyDescent="0.35">
      <c r="A28" t="s">
        <v>36</v>
      </c>
      <c r="B28" t="str">
        <f>Scoring!A6</f>
        <v>Will Steve</v>
      </c>
      <c r="F28" t="s">
        <v>57</v>
      </c>
      <c r="G28" t="str">
        <f>Scoring!A39</f>
        <v>Nick Pifer</v>
      </c>
    </row>
    <row r="29" spans="1:9" x14ac:dyDescent="0.35">
      <c r="A29" t="s">
        <v>37</v>
      </c>
      <c r="B29" t="str">
        <f>Scoring!A42</f>
        <v>Hayden Henry</v>
      </c>
      <c r="F29" t="s">
        <v>58</v>
      </c>
      <c r="G29" t="str">
        <f>Scoring!A9</f>
        <v>Logan Okopal</v>
      </c>
    </row>
    <row r="30" spans="1:9" x14ac:dyDescent="0.35">
      <c r="A30" t="s">
        <v>38</v>
      </c>
      <c r="B30" t="str">
        <f>Scoring!A24</f>
        <v>Carter Zeminski</v>
      </c>
      <c r="F30" t="s">
        <v>59</v>
      </c>
      <c r="G30" t="str">
        <f>Scoring!A45</f>
        <v>Sam Vassar</v>
      </c>
    </row>
    <row r="31" spans="1:9" x14ac:dyDescent="0.35">
      <c r="A31" t="s">
        <v>39</v>
      </c>
      <c r="B31" t="str">
        <f>Scoring!A30</f>
        <v>Ryan Nemes</v>
      </c>
    </row>
    <row r="32" spans="1:9" x14ac:dyDescent="0.35">
      <c r="F32" s="6" t="s">
        <v>87</v>
      </c>
      <c r="G32" s="6"/>
      <c r="H32" s="6" t="s">
        <v>68</v>
      </c>
      <c r="I32" s="6"/>
    </row>
    <row r="33" spans="1:9" x14ac:dyDescent="0.35">
      <c r="A33" s="142"/>
      <c r="F33" t="s">
        <v>52</v>
      </c>
      <c r="G33" t="str">
        <f>Scoring!A27</f>
        <v>Nate Sterner</v>
      </c>
    </row>
    <row r="34" spans="1:9" x14ac:dyDescent="0.35">
      <c r="F34" t="s">
        <v>72</v>
      </c>
      <c r="G34" t="str">
        <f>Scoring!A33</f>
        <v>Colin Madden</v>
      </c>
    </row>
    <row r="35" spans="1:9" x14ac:dyDescent="0.35">
      <c r="A35" s="142"/>
      <c r="B35" s="142"/>
      <c r="C35" s="142"/>
      <c r="D35" s="142"/>
      <c r="E35" s="142"/>
      <c r="F35" t="s">
        <v>60</v>
      </c>
      <c r="G35" t="str">
        <f>Scoring!A15</f>
        <v>Nico Santamaria</v>
      </c>
      <c r="H35" s="142"/>
      <c r="I35" s="142"/>
    </row>
    <row r="36" spans="1:9" x14ac:dyDescent="0.35">
      <c r="A36" s="142"/>
      <c r="B36" s="142"/>
      <c r="C36" s="142"/>
      <c r="D36" s="142"/>
      <c r="E36" s="142"/>
      <c r="F36" s="142"/>
      <c r="G36" s="142"/>
      <c r="H36" s="142"/>
      <c r="I36" s="142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K57"/>
  <sheetViews>
    <sheetView view="pageBreakPreview" zoomScale="60" zoomScaleNormal="55" workbookViewId="0">
      <selection activeCell="V22" sqref="V22"/>
    </sheetView>
  </sheetViews>
  <sheetFormatPr defaultRowHeight="14.5" x14ac:dyDescent="0.35"/>
  <cols>
    <col min="1" max="2" width="5.81640625" style="11" customWidth="1"/>
    <col min="3" max="3" width="4.81640625" customWidth="1"/>
    <col min="4" max="4" width="5" customWidth="1"/>
    <col min="5" max="6" width="4.81640625" customWidth="1"/>
    <col min="7" max="7" width="4.54296875" customWidth="1"/>
    <col min="8" max="8" width="4.81640625" customWidth="1"/>
    <col min="9" max="10" width="4.54296875" customWidth="1"/>
    <col min="11" max="11" width="2.26953125" customWidth="1"/>
    <col min="12" max="12" width="5.81640625" customWidth="1"/>
    <col min="13" max="13" width="4.7265625" customWidth="1"/>
    <col min="14" max="14" width="4.81640625" customWidth="1"/>
    <col min="15" max="15" width="5" customWidth="1"/>
    <col min="16" max="17" width="4.81640625" customWidth="1"/>
    <col min="18" max="18" width="4.54296875" customWidth="1"/>
    <col min="19" max="19" width="4.81640625" customWidth="1"/>
    <col min="20" max="21" width="4.54296875" customWidth="1"/>
    <col min="22" max="22" width="4.453125" customWidth="1"/>
    <col min="23" max="23" width="4.7265625" customWidth="1"/>
    <col min="24" max="24" width="4.81640625" customWidth="1"/>
    <col min="25" max="25" width="5" customWidth="1"/>
    <col min="26" max="27" width="4.81640625" customWidth="1"/>
    <col min="28" max="28" width="4.54296875" customWidth="1"/>
    <col min="29" max="29" width="4.81640625" customWidth="1"/>
    <col min="30" max="31" width="4.54296875" customWidth="1"/>
    <col min="32" max="32" width="2.1796875" customWidth="1"/>
    <col min="33" max="33" width="4.6328125" customWidth="1"/>
    <col min="34" max="34" width="5.81640625" customWidth="1"/>
    <col min="35" max="35" width="4.81640625" customWidth="1"/>
    <col min="36" max="36" width="5" customWidth="1"/>
    <col min="37" max="38" width="4.81640625" customWidth="1"/>
    <col min="39" max="39" width="4.54296875" customWidth="1"/>
    <col min="40" max="40" width="4.81640625" customWidth="1"/>
    <col min="41" max="42" width="4.54296875" customWidth="1"/>
    <col min="43" max="43" width="4.6328125" customWidth="1"/>
    <col min="44" max="44" width="5.81640625" customWidth="1"/>
    <col min="45" max="45" width="4.81640625" customWidth="1"/>
    <col min="46" max="46" width="5" customWidth="1"/>
    <col min="47" max="48" width="4.81640625" customWidth="1"/>
    <col min="49" max="49" width="4.54296875" customWidth="1"/>
    <col min="50" max="50" width="4.81640625" customWidth="1"/>
    <col min="51" max="52" width="4.54296875" customWidth="1"/>
    <col min="53" max="53" width="1.6328125" customWidth="1"/>
    <col min="54" max="54" width="4.453125" customWidth="1"/>
    <col min="55" max="55" width="4.6328125" customWidth="1"/>
    <col min="56" max="56" width="4.81640625" customWidth="1"/>
    <col min="57" max="57" width="5" customWidth="1"/>
    <col min="58" max="59" width="4.81640625" customWidth="1"/>
    <col min="60" max="60" width="4.54296875" customWidth="1"/>
    <col min="61" max="61" width="4.81640625" customWidth="1"/>
    <col min="62" max="63" width="4.54296875" customWidth="1"/>
  </cols>
  <sheetData>
    <row r="1" spans="1:63" s="142" customFormat="1" ht="16.5" customHeight="1" thickTop="1" thickBot="1" x14ac:dyDescent="0.4">
      <c r="A1" s="267" t="str">
        <f>Groups!C3</f>
        <v>Matt Reed</v>
      </c>
      <c r="B1" s="265" t="s">
        <v>13</v>
      </c>
      <c r="C1" s="269" t="str">
        <f>Groups!A3</f>
        <v xml:space="preserve">Group #1 (1a) </v>
      </c>
      <c r="D1" s="269"/>
      <c r="E1" s="269"/>
      <c r="F1" s="269"/>
      <c r="G1" s="269"/>
      <c r="H1" s="269"/>
      <c r="I1" s="269"/>
      <c r="J1" s="270"/>
      <c r="L1" s="267" t="str">
        <f>Groups!C9</f>
        <v>Ron Prady</v>
      </c>
      <c r="M1" s="265" t="s">
        <v>13</v>
      </c>
      <c r="N1" s="269" t="str">
        <f>Groups!A9</f>
        <v xml:space="preserve">Group #2 (1b) </v>
      </c>
      <c r="O1" s="269"/>
      <c r="P1" s="269"/>
      <c r="Q1" s="269"/>
      <c r="R1" s="269"/>
      <c r="S1" s="269"/>
      <c r="T1" s="269"/>
      <c r="U1" s="270"/>
      <c r="V1" s="267" t="str">
        <f>Groups!C15</f>
        <v>Neal Rushnock</v>
      </c>
      <c r="W1" s="161"/>
      <c r="X1" s="271" t="str">
        <f>Groups!A15</f>
        <v>Group #3 (18a)</v>
      </c>
      <c r="Y1" s="271"/>
      <c r="Z1" s="271"/>
      <c r="AA1" s="271"/>
      <c r="AB1" s="271"/>
      <c r="AC1" s="271"/>
      <c r="AD1" s="271"/>
      <c r="AE1" s="272"/>
      <c r="AG1" s="267" t="str">
        <f>Groups!C21</f>
        <v>PT Coach 1</v>
      </c>
      <c r="AH1" s="265" t="s">
        <v>13</v>
      </c>
      <c r="AI1" s="269" t="str">
        <f>Groups!A21</f>
        <v>Group #4 (18b)</v>
      </c>
      <c r="AJ1" s="269"/>
      <c r="AK1" s="269"/>
      <c r="AL1" s="269"/>
      <c r="AM1" s="269"/>
      <c r="AN1" s="269"/>
      <c r="AO1" s="269"/>
      <c r="AP1" s="270"/>
      <c r="AQ1" s="267" t="str">
        <f>Groups!C27</f>
        <v>Paige Burns</v>
      </c>
      <c r="AR1" s="265" t="s">
        <v>14</v>
      </c>
      <c r="AS1" s="271" t="str">
        <f>Groups!A27</f>
        <v>Group #5(17a)</v>
      </c>
      <c r="AT1" s="271"/>
      <c r="AU1" s="271"/>
      <c r="AV1" s="271"/>
      <c r="AW1" s="271"/>
      <c r="AX1" s="271"/>
      <c r="AY1" s="271"/>
      <c r="AZ1" s="272"/>
      <c r="BB1" s="267" t="str">
        <f>Groups!H3</f>
        <v>Tom Wilkins</v>
      </c>
      <c r="BC1" s="265" t="s">
        <v>13</v>
      </c>
      <c r="BD1" s="271" t="str">
        <f>Groups!F3</f>
        <v>Group #6 (17b)</v>
      </c>
      <c r="BE1" s="271"/>
      <c r="BF1" s="271"/>
      <c r="BG1" s="271"/>
      <c r="BH1" s="271"/>
      <c r="BI1" s="271"/>
      <c r="BJ1" s="271"/>
      <c r="BK1" s="272"/>
    </row>
    <row r="2" spans="1:63" s="156" customFormat="1" ht="100.5" customHeight="1" thickBot="1" x14ac:dyDescent="0.4">
      <c r="A2" s="268"/>
      <c r="B2" s="266"/>
      <c r="C2" s="164" t="str">
        <f>Groups!B4</f>
        <v>Josh Drotos</v>
      </c>
      <c r="D2" s="165" t="str">
        <f>Groups!A4</f>
        <v>PT 1</v>
      </c>
      <c r="E2" s="166" t="str">
        <f>Groups!B5</f>
        <v xml:space="preserve">Landon Stoner </v>
      </c>
      <c r="F2" s="165" t="str">
        <f>Groups!A5</f>
        <v>Norwin 1</v>
      </c>
      <c r="G2" s="166" t="str">
        <f>Groups!B6</f>
        <v>Matteo Santamaria</v>
      </c>
      <c r="H2" s="165" t="str">
        <f>Groups!A6</f>
        <v>Hemp 1</v>
      </c>
      <c r="I2" s="166" t="str">
        <f>Groups!B7</f>
        <v>Luke Sikora</v>
      </c>
      <c r="J2" s="165" t="str">
        <f>Groups!A7</f>
        <v>Armstorng 1</v>
      </c>
      <c r="L2" s="268"/>
      <c r="M2" s="266"/>
      <c r="N2" s="164" t="str">
        <f>Groups!B10</f>
        <v>Amos McConahey</v>
      </c>
      <c r="O2" s="165" t="str">
        <f>Groups!A10</f>
        <v>Latrobe 1</v>
      </c>
      <c r="P2" s="166" t="str">
        <f>Groups!B11</f>
        <v>Brady Jankowski</v>
      </c>
      <c r="Q2" s="165" t="str">
        <f>Groups!A11</f>
        <v>Kiski 1</v>
      </c>
      <c r="R2" s="166" t="str">
        <f>Groups!B12</f>
        <v>Chace Force</v>
      </c>
      <c r="S2" s="165" t="str">
        <f>Groups!A12</f>
        <v>Indiana 1</v>
      </c>
      <c r="T2" s="166" t="str">
        <f>Groups!B13</f>
        <v>Kyle Worthington</v>
      </c>
      <c r="U2" s="165" t="str">
        <f>Groups!A13</f>
        <v>PT 2</v>
      </c>
      <c r="V2" s="268"/>
      <c r="W2" s="162" t="s">
        <v>13</v>
      </c>
      <c r="X2" s="164" t="str">
        <f>Groups!B16</f>
        <v>Mike Ogden</v>
      </c>
      <c r="Y2" s="165" t="str">
        <f>Groups!A16</f>
        <v>Kiski 2</v>
      </c>
      <c r="Z2" s="166" t="str">
        <f>Groups!B17</f>
        <v>Ryan Bell</v>
      </c>
      <c r="AA2" s="165" t="str">
        <f>Groups!A17</f>
        <v>Indiana 2</v>
      </c>
      <c r="AB2" s="166" t="str">
        <f>Groups!B18</f>
        <v>Bryce Ferace</v>
      </c>
      <c r="AC2" s="165" t="str">
        <f>Groups!A18</f>
        <v>Armstrong 2</v>
      </c>
      <c r="AD2" s="166" t="str">
        <f>Groups!B19</f>
        <v>Nate Meeder</v>
      </c>
      <c r="AE2" s="165" t="str">
        <f>Groups!A19</f>
        <v>Latrobe 2</v>
      </c>
      <c r="AG2" s="268"/>
      <c r="AH2" s="266"/>
      <c r="AI2" s="164" t="str">
        <f>Groups!B22</f>
        <v>Riley Shaffer</v>
      </c>
      <c r="AJ2" s="165" t="str">
        <f>Groups!A22</f>
        <v>Norwin 2</v>
      </c>
      <c r="AK2" s="166" t="str">
        <f>Groups!B23</f>
        <v>Nico Yannascoli</v>
      </c>
      <c r="AL2" s="165" t="str">
        <f>Groups!A23</f>
        <v>Hempfield 2</v>
      </c>
      <c r="AM2" s="166" t="str">
        <f>Groups!B24</f>
        <v>Jaxon Makrevski</v>
      </c>
      <c r="AN2" s="165" t="str">
        <f>Groups!A24</f>
        <v>Latrobe 3</v>
      </c>
      <c r="AO2" s="166" t="str">
        <f>Groups!B25</f>
        <v>Tytan Logero</v>
      </c>
      <c r="AP2" s="165" t="str">
        <f>Groups!A25</f>
        <v>Kiski 3</v>
      </c>
      <c r="AQ2" s="268"/>
      <c r="AR2" s="266"/>
      <c r="AS2" s="164" t="str">
        <f>Groups!B28</f>
        <v>Will Steve</v>
      </c>
      <c r="AT2" s="165" t="str">
        <f>Groups!A28</f>
        <v>Indiana 3</v>
      </c>
      <c r="AU2" s="166" t="str">
        <f>Groups!B29</f>
        <v>Hayden Henry</v>
      </c>
      <c r="AV2" s="165" t="str">
        <f>Groups!A29</f>
        <v>Armstrong 3</v>
      </c>
      <c r="AW2" s="166" t="str">
        <f>Groups!B30</f>
        <v>Carter Zeminski</v>
      </c>
      <c r="AX2" s="165" t="str">
        <f>Groups!A30</f>
        <v>PT 3</v>
      </c>
      <c r="AY2" s="166" t="str">
        <f>Groups!B31</f>
        <v>Ryan Nemes</v>
      </c>
      <c r="AZ2" s="165" t="str">
        <f>Groups!A31</f>
        <v>Norwin 3</v>
      </c>
      <c r="BB2" s="268"/>
      <c r="BC2" s="266"/>
      <c r="BD2" s="164" t="str">
        <f>Groups!G4</f>
        <v>Jacob Buchholz</v>
      </c>
      <c r="BE2" s="165" t="str">
        <f>Groups!F4</f>
        <v>Hempfield 3</v>
      </c>
      <c r="BF2" s="166" t="str">
        <f>Groups!G5</f>
        <v>Garret Helman</v>
      </c>
      <c r="BG2" s="165" t="str">
        <f>Groups!F5</f>
        <v>Latrobe 4</v>
      </c>
      <c r="BH2" s="166" t="str">
        <f>Groups!G6</f>
        <v>Thomas Kilgour</v>
      </c>
      <c r="BI2" s="165" t="str">
        <f>Groups!F6</f>
        <v>Kiski 4</v>
      </c>
      <c r="BJ2" s="166" t="str">
        <f>Groups!G7</f>
        <v>Rudy Lipnsikis</v>
      </c>
      <c r="BK2" s="165" t="str">
        <f>Groups!F7</f>
        <v>Indiana 4</v>
      </c>
    </row>
    <row r="3" spans="1:63" ht="19.5" thickTop="1" thickBot="1" x14ac:dyDescent="0.5">
      <c r="A3" s="151">
        <v>1</v>
      </c>
      <c r="B3" s="158">
        <v>5</v>
      </c>
      <c r="C3" s="261"/>
      <c r="D3" s="262"/>
      <c r="E3" s="261"/>
      <c r="F3" s="262"/>
      <c r="G3" s="261"/>
      <c r="H3" s="262"/>
      <c r="I3" s="261"/>
      <c r="J3" s="262"/>
      <c r="L3" s="151">
        <v>1</v>
      </c>
      <c r="M3" s="158">
        <v>5</v>
      </c>
      <c r="N3" s="261"/>
      <c r="O3" s="262"/>
      <c r="P3" s="261"/>
      <c r="Q3" s="262"/>
      <c r="R3" s="261"/>
      <c r="S3" s="262"/>
      <c r="T3" s="261"/>
      <c r="U3" s="262"/>
      <c r="V3" s="151">
        <v>1</v>
      </c>
      <c r="W3" s="158">
        <v>5</v>
      </c>
      <c r="X3" s="261"/>
      <c r="Y3" s="262"/>
      <c r="Z3" s="261"/>
      <c r="AA3" s="262"/>
      <c r="AB3" s="261"/>
      <c r="AC3" s="262"/>
      <c r="AD3" s="261"/>
      <c r="AE3" s="262"/>
      <c r="AG3" s="151">
        <v>1</v>
      </c>
      <c r="AH3" s="158">
        <v>5</v>
      </c>
      <c r="AI3" s="261"/>
      <c r="AJ3" s="262"/>
      <c r="AK3" s="261"/>
      <c r="AL3" s="262"/>
      <c r="AM3" s="261"/>
      <c r="AN3" s="262"/>
      <c r="AO3" s="261"/>
      <c r="AP3" s="262"/>
      <c r="AQ3" s="151">
        <v>1</v>
      </c>
      <c r="AR3" s="158">
        <v>5</v>
      </c>
      <c r="AS3" s="261"/>
      <c r="AT3" s="262"/>
      <c r="AU3" s="261"/>
      <c r="AV3" s="262"/>
      <c r="AW3" s="261"/>
      <c r="AX3" s="262"/>
      <c r="AY3" s="261"/>
      <c r="AZ3" s="262"/>
      <c r="BB3" s="151">
        <v>1</v>
      </c>
      <c r="BC3" s="158">
        <v>5</v>
      </c>
      <c r="BD3" s="261"/>
      <c r="BE3" s="262"/>
      <c r="BF3" s="261"/>
      <c r="BG3" s="262"/>
      <c r="BH3" s="261"/>
      <c r="BI3" s="262"/>
      <c r="BJ3" s="261"/>
      <c r="BK3" s="262"/>
    </row>
    <row r="4" spans="1:63" ht="19.5" thickTop="1" thickBot="1" x14ac:dyDescent="0.5">
      <c r="A4" s="151">
        <v>2</v>
      </c>
      <c r="B4" s="158">
        <v>3</v>
      </c>
      <c r="C4" s="257"/>
      <c r="D4" s="258"/>
      <c r="E4" s="257"/>
      <c r="F4" s="258"/>
      <c r="G4" s="257"/>
      <c r="H4" s="258"/>
      <c r="I4" s="257"/>
      <c r="J4" s="258"/>
      <c r="L4" s="151">
        <v>2</v>
      </c>
      <c r="M4" s="158">
        <v>3</v>
      </c>
      <c r="N4" s="257"/>
      <c r="O4" s="258"/>
      <c r="P4" s="257"/>
      <c r="Q4" s="258"/>
      <c r="R4" s="257"/>
      <c r="S4" s="258"/>
      <c r="T4" s="257"/>
      <c r="U4" s="258"/>
      <c r="V4" s="151">
        <v>2</v>
      </c>
      <c r="W4" s="158">
        <v>3</v>
      </c>
      <c r="X4" s="257"/>
      <c r="Y4" s="258"/>
      <c r="Z4" s="257"/>
      <c r="AA4" s="258"/>
      <c r="AB4" s="257"/>
      <c r="AC4" s="258"/>
      <c r="AD4" s="257"/>
      <c r="AE4" s="258"/>
      <c r="AG4" s="151">
        <v>2</v>
      </c>
      <c r="AH4" s="158">
        <v>3</v>
      </c>
      <c r="AI4" s="257"/>
      <c r="AJ4" s="258"/>
      <c r="AK4" s="257"/>
      <c r="AL4" s="258"/>
      <c r="AM4" s="257"/>
      <c r="AN4" s="258"/>
      <c r="AO4" s="257"/>
      <c r="AP4" s="258"/>
      <c r="AQ4" s="151">
        <v>2</v>
      </c>
      <c r="AR4" s="158">
        <v>3</v>
      </c>
      <c r="AS4" s="257"/>
      <c r="AT4" s="258"/>
      <c r="AU4" s="257"/>
      <c r="AV4" s="258"/>
      <c r="AW4" s="257"/>
      <c r="AX4" s="258"/>
      <c r="AY4" s="257"/>
      <c r="AZ4" s="258"/>
      <c r="BB4" s="151">
        <v>2</v>
      </c>
      <c r="BC4" s="158">
        <v>3</v>
      </c>
      <c r="BD4" s="257"/>
      <c r="BE4" s="258"/>
      <c r="BF4" s="257"/>
      <c r="BG4" s="258"/>
      <c r="BH4" s="257"/>
      <c r="BI4" s="258"/>
      <c r="BJ4" s="257"/>
      <c r="BK4" s="258"/>
    </row>
    <row r="5" spans="1:63" ht="19.5" thickTop="1" thickBot="1" x14ac:dyDescent="0.5">
      <c r="A5" s="151">
        <v>3</v>
      </c>
      <c r="B5" s="158">
        <v>4</v>
      </c>
      <c r="C5" s="257"/>
      <c r="D5" s="258"/>
      <c r="E5" s="257"/>
      <c r="F5" s="258"/>
      <c r="G5" s="257"/>
      <c r="H5" s="258"/>
      <c r="I5" s="257"/>
      <c r="J5" s="258"/>
      <c r="L5" s="151">
        <v>3</v>
      </c>
      <c r="M5" s="158">
        <v>4</v>
      </c>
      <c r="N5" s="257"/>
      <c r="O5" s="258"/>
      <c r="P5" s="257"/>
      <c r="Q5" s="258"/>
      <c r="R5" s="257"/>
      <c r="S5" s="258"/>
      <c r="T5" s="257"/>
      <c r="U5" s="258"/>
      <c r="V5" s="151">
        <v>3</v>
      </c>
      <c r="W5" s="158">
        <v>4</v>
      </c>
      <c r="X5" s="257"/>
      <c r="Y5" s="258"/>
      <c r="Z5" s="257"/>
      <c r="AA5" s="258"/>
      <c r="AB5" s="257"/>
      <c r="AC5" s="258"/>
      <c r="AD5" s="257"/>
      <c r="AE5" s="258"/>
      <c r="AG5" s="151">
        <v>3</v>
      </c>
      <c r="AH5" s="158">
        <v>4</v>
      </c>
      <c r="AI5" s="257"/>
      <c r="AJ5" s="258"/>
      <c r="AK5" s="257"/>
      <c r="AL5" s="258"/>
      <c r="AM5" s="257"/>
      <c r="AN5" s="258"/>
      <c r="AO5" s="257"/>
      <c r="AP5" s="258"/>
      <c r="AQ5" s="151">
        <v>3</v>
      </c>
      <c r="AR5" s="158">
        <v>4</v>
      </c>
      <c r="AS5" s="257"/>
      <c r="AT5" s="258"/>
      <c r="AU5" s="257"/>
      <c r="AV5" s="258"/>
      <c r="AW5" s="257"/>
      <c r="AX5" s="258"/>
      <c r="AY5" s="257"/>
      <c r="AZ5" s="258"/>
      <c r="BB5" s="151">
        <v>3</v>
      </c>
      <c r="BC5" s="158">
        <v>4</v>
      </c>
      <c r="BD5" s="257"/>
      <c r="BE5" s="258"/>
      <c r="BF5" s="257"/>
      <c r="BG5" s="258"/>
      <c r="BH5" s="257"/>
      <c r="BI5" s="258"/>
      <c r="BJ5" s="257"/>
      <c r="BK5" s="258"/>
    </row>
    <row r="6" spans="1:63" ht="19.5" thickTop="1" thickBot="1" x14ac:dyDescent="0.5">
      <c r="A6" s="151">
        <v>4</v>
      </c>
      <c r="B6" s="158">
        <v>4</v>
      </c>
      <c r="C6" s="257"/>
      <c r="D6" s="258"/>
      <c r="E6" s="257"/>
      <c r="F6" s="258"/>
      <c r="G6" s="257"/>
      <c r="H6" s="258"/>
      <c r="I6" s="257"/>
      <c r="J6" s="258"/>
      <c r="L6" s="151">
        <v>4</v>
      </c>
      <c r="M6" s="158">
        <v>4</v>
      </c>
      <c r="N6" s="257"/>
      <c r="O6" s="258"/>
      <c r="P6" s="257"/>
      <c r="Q6" s="258"/>
      <c r="R6" s="257"/>
      <c r="S6" s="258"/>
      <c r="T6" s="257"/>
      <c r="U6" s="258"/>
      <c r="V6" s="151">
        <v>4</v>
      </c>
      <c r="W6" s="158">
        <v>4</v>
      </c>
      <c r="X6" s="257"/>
      <c r="Y6" s="258"/>
      <c r="Z6" s="257"/>
      <c r="AA6" s="258"/>
      <c r="AB6" s="257"/>
      <c r="AC6" s="258"/>
      <c r="AD6" s="257"/>
      <c r="AE6" s="258"/>
      <c r="AG6" s="151">
        <v>4</v>
      </c>
      <c r="AH6" s="158">
        <v>4</v>
      </c>
      <c r="AI6" s="257"/>
      <c r="AJ6" s="258"/>
      <c r="AK6" s="257"/>
      <c r="AL6" s="258"/>
      <c r="AM6" s="257"/>
      <c r="AN6" s="258"/>
      <c r="AO6" s="257"/>
      <c r="AP6" s="258"/>
      <c r="AQ6" s="151">
        <v>4</v>
      </c>
      <c r="AR6" s="158">
        <v>4</v>
      </c>
      <c r="AS6" s="257"/>
      <c r="AT6" s="258"/>
      <c r="AU6" s="257"/>
      <c r="AV6" s="258"/>
      <c r="AW6" s="257"/>
      <c r="AX6" s="258"/>
      <c r="AY6" s="257"/>
      <c r="AZ6" s="258"/>
      <c r="BB6" s="151">
        <v>4</v>
      </c>
      <c r="BC6" s="158">
        <v>4</v>
      </c>
      <c r="BD6" s="257"/>
      <c r="BE6" s="258"/>
      <c r="BF6" s="257"/>
      <c r="BG6" s="258"/>
      <c r="BH6" s="257"/>
      <c r="BI6" s="258"/>
      <c r="BJ6" s="257"/>
      <c r="BK6" s="258"/>
    </row>
    <row r="7" spans="1:63" ht="19.5" thickTop="1" thickBot="1" x14ac:dyDescent="0.5">
      <c r="A7" s="151">
        <v>5</v>
      </c>
      <c r="B7" s="158">
        <v>3</v>
      </c>
      <c r="C7" s="257"/>
      <c r="D7" s="258"/>
      <c r="E7" s="257"/>
      <c r="F7" s="258"/>
      <c r="G7" s="257"/>
      <c r="H7" s="258"/>
      <c r="I7" s="257"/>
      <c r="J7" s="258"/>
      <c r="L7" s="151">
        <v>5</v>
      </c>
      <c r="M7" s="158">
        <v>3</v>
      </c>
      <c r="N7" s="257"/>
      <c r="O7" s="258"/>
      <c r="P7" s="257"/>
      <c r="Q7" s="258"/>
      <c r="R7" s="257"/>
      <c r="S7" s="258"/>
      <c r="T7" s="257"/>
      <c r="U7" s="258"/>
      <c r="V7" s="151">
        <v>5</v>
      </c>
      <c r="W7" s="158">
        <v>3</v>
      </c>
      <c r="X7" s="257"/>
      <c r="Y7" s="258"/>
      <c r="Z7" s="257"/>
      <c r="AA7" s="258"/>
      <c r="AB7" s="257"/>
      <c r="AC7" s="258"/>
      <c r="AD7" s="257"/>
      <c r="AE7" s="258"/>
      <c r="AG7" s="151">
        <v>5</v>
      </c>
      <c r="AH7" s="158">
        <v>3</v>
      </c>
      <c r="AI7" s="257"/>
      <c r="AJ7" s="258"/>
      <c r="AK7" s="257"/>
      <c r="AL7" s="258"/>
      <c r="AM7" s="257"/>
      <c r="AN7" s="258"/>
      <c r="AO7" s="257"/>
      <c r="AP7" s="258"/>
      <c r="AQ7" s="151">
        <v>5</v>
      </c>
      <c r="AR7" s="158">
        <v>3</v>
      </c>
      <c r="AS7" s="257"/>
      <c r="AT7" s="258"/>
      <c r="AU7" s="257"/>
      <c r="AV7" s="258"/>
      <c r="AW7" s="257"/>
      <c r="AX7" s="258"/>
      <c r="AY7" s="257"/>
      <c r="AZ7" s="258"/>
      <c r="BB7" s="151">
        <v>5</v>
      </c>
      <c r="BC7" s="158">
        <v>3</v>
      </c>
      <c r="BD7" s="257"/>
      <c r="BE7" s="258"/>
      <c r="BF7" s="257"/>
      <c r="BG7" s="258"/>
      <c r="BH7" s="257"/>
      <c r="BI7" s="258"/>
      <c r="BJ7" s="257"/>
      <c r="BK7" s="258"/>
    </row>
    <row r="8" spans="1:63" ht="19.5" thickTop="1" thickBot="1" x14ac:dyDescent="0.5">
      <c r="A8" s="151">
        <v>6</v>
      </c>
      <c r="B8" s="158">
        <v>4</v>
      </c>
      <c r="C8" s="257"/>
      <c r="D8" s="258"/>
      <c r="E8" s="257"/>
      <c r="F8" s="258"/>
      <c r="G8" s="257"/>
      <c r="H8" s="258"/>
      <c r="I8" s="257"/>
      <c r="J8" s="258"/>
      <c r="L8" s="151">
        <v>6</v>
      </c>
      <c r="M8" s="158">
        <v>4</v>
      </c>
      <c r="N8" s="257"/>
      <c r="O8" s="258"/>
      <c r="P8" s="257"/>
      <c r="Q8" s="258"/>
      <c r="R8" s="257"/>
      <c r="S8" s="258"/>
      <c r="T8" s="257"/>
      <c r="U8" s="258"/>
      <c r="V8" s="151">
        <v>6</v>
      </c>
      <c r="W8" s="158">
        <v>4</v>
      </c>
      <c r="X8" s="257"/>
      <c r="Y8" s="258"/>
      <c r="Z8" s="257"/>
      <c r="AA8" s="258"/>
      <c r="AB8" s="257"/>
      <c r="AC8" s="258"/>
      <c r="AD8" s="257"/>
      <c r="AE8" s="258"/>
      <c r="AG8" s="151">
        <v>6</v>
      </c>
      <c r="AH8" s="158">
        <v>4</v>
      </c>
      <c r="AI8" s="257"/>
      <c r="AJ8" s="258"/>
      <c r="AK8" s="257"/>
      <c r="AL8" s="258"/>
      <c r="AM8" s="257"/>
      <c r="AN8" s="258"/>
      <c r="AO8" s="257"/>
      <c r="AP8" s="258"/>
      <c r="AQ8" s="151">
        <v>6</v>
      </c>
      <c r="AR8" s="158">
        <v>4</v>
      </c>
      <c r="AS8" s="257"/>
      <c r="AT8" s="258"/>
      <c r="AU8" s="257"/>
      <c r="AV8" s="258"/>
      <c r="AW8" s="257"/>
      <c r="AX8" s="258"/>
      <c r="AY8" s="257"/>
      <c r="AZ8" s="258"/>
      <c r="BB8" s="151">
        <v>6</v>
      </c>
      <c r="BC8" s="158">
        <v>4</v>
      </c>
      <c r="BD8" s="257"/>
      <c r="BE8" s="258"/>
      <c r="BF8" s="257"/>
      <c r="BG8" s="258"/>
      <c r="BH8" s="257"/>
      <c r="BI8" s="258"/>
      <c r="BJ8" s="257"/>
      <c r="BK8" s="258"/>
    </row>
    <row r="9" spans="1:63" ht="19.5" thickTop="1" thickBot="1" x14ac:dyDescent="0.5">
      <c r="A9" s="151">
        <v>7</v>
      </c>
      <c r="B9" s="158">
        <v>3</v>
      </c>
      <c r="C9" s="257"/>
      <c r="D9" s="258"/>
      <c r="E9" s="257"/>
      <c r="F9" s="258"/>
      <c r="G9" s="257"/>
      <c r="H9" s="258"/>
      <c r="I9" s="257"/>
      <c r="J9" s="258"/>
      <c r="L9" s="151">
        <v>7</v>
      </c>
      <c r="M9" s="158">
        <v>3</v>
      </c>
      <c r="N9" s="257"/>
      <c r="O9" s="258"/>
      <c r="P9" s="257"/>
      <c r="Q9" s="258"/>
      <c r="R9" s="257"/>
      <c r="S9" s="258"/>
      <c r="T9" s="257"/>
      <c r="U9" s="258"/>
      <c r="V9" s="151">
        <v>7</v>
      </c>
      <c r="W9" s="158">
        <v>3</v>
      </c>
      <c r="X9" s="257"/>
      <c r="Y9" s="258"/>
      <c r="Z9" s="257"/>
      <c r="AA9" s="258"/>
      <c r="AB9" s="257"/>
      <c r="AC9" s="258"/>
      <c r="AD9" s="257"/>
      <c r="AE9" s="258"/>
      <c r="AG9" s="151">
        <v>7</v>
      </c>
      <c r="AH9" s="158">
        <v>3</v>
      </c>
      <c r="AI9" s="257"/>
      <c r="AJ9" s="258"/>
      <c r="AK9" s="257"/>
      <c r="AL9" s="258"/>
      <c r="AM9" s="257"/>
      <c r="AN9" s="258"/>
      <c r="AO9" s="257"/>
      <c r="AP9" s="258"/>
      <c r="AQ9" s="151">
        <v>7</v>
      </c>
      <c r="AR9" s="158">
        <v>3</v>
      </c>
      <c r="AS9" s="257"/>
      <c r="AT9" s="258"/>
      <c r="AU9" s="257"/>
      <c r="AV9" s="258"/>
      <c r="AW9" s="257"/>
      <c r="AX9" s="258"/>
      <c r="AY9" s="257"/>
      <c r="AZ9" s="258"/>
      <c r="BB9" s="151">
        <v>7</v>
      </c>
      <c r="BC9" s="158">
        <v>3</v>
      </c>
      <c r="BD9" s="257"/>
      <c r="BE9" s="258"/>
      <c r="BF9" s="257"/>
      <c r="BG9" s="258"/>
      <c r="BH9" s="257"/>
      <c r="BI9" s="258"/>
      <c r="BJ9" s="257"/>
      <c r="BK9" s="258"/>
    </row>
    <row r="10" spans="1:63" ht="19.5" thickTop="1" thickBot="1" x14ac:dyDescent="0.5">
      <c r="A10" s="151">
        <v>8</v>
      </c>
      <c r="B10" s="158">
        <v>4</v>
      </c>
      <c r="C10" s="257"/>
      <c r="D10" s="258"/>
      <c r="E10" s="257"/>
      <c r="F10" s="258"/>
      <c r="G10" s="257"/>
      <c r="H10" s="258"/>
      <c r="I10" s="257"/>
      <c r="J10" s="258"/>
      <c r="L10" s="151">
        <v>8</v>
      </c>
      <c r="M10" s="158">
        <v>4</v>
      </c>
      <c r="N10" s="257"/>
      <c r="O10" s="258"/>
      <c r="P10" s="257"/>
      <c r="Q10" s="258"/>
      <c r="R10" s="257"/>
      <c r="S10" s="258"/>
      <c r="T10" s="257"/>
      <c r="U10" s="258"/>
      <c r="V10" s="151">
        <v>8</v>
      </c>
      <c r="W10" s="158">
        <v>4</v>
      </c>
      <c r="X10" s="257"/>
      <c r="Y10" s="258"/>
      <c r="Z10" s="257"/>
      <c r="AA10" s="258"/>
      <c r="AB10" s="257"/>
      <c r="AC10" s="258"/>
      <c r="AD10" s="257"/>
      <c r="AE10" s="258"/>
      <c r="AG10" s="151">
        <v>8</v>
      </c>
      <c r="AH10" s="158">
        <v>4</v>
      </c>
      <c r="AI10" s="257"/>
      <c r="AJ10" s="258"/>
      <c r="AK10" s="257"/>
      <c r="AL10" s="258"/>
      <c r="AM10" s="257"/>
      <c r="AN10" s="258"/>
      <c r="AO10" s="257"/>
      <c r="AP10" s="258"/>
      <c r="AQ10" s="151">
        <v>8</v>
      </c>
      <c r="AR10" s="158">
        <v>4</v>
      </c>
      <c r="AS10" s="257"/>
      <c r="AT10" s="258"/>
      <c r="AU10" s="257"/>
      <c r="AV10" s="258"/>
      <c r="AW10" s="257"/>
      <c r="AX10" s="258"/>
      <c r="AY10" s="257"/>
      <c r="AZ10" s="258"/>
      <c r="BB10" s="151">
        <v>8</v>
      </c>
      <c r="BC10" s="158">
        <v>4</v>
      </c>
      <c r="BD10" s="257"/>
      <c r="BE10" s="258"/>
      <c r="BF10" s="257"/>
      <c r="BG10" s="258"/>
      <c r="BH10" s="257"/>
      <c r="BI10" s="258"/>
      <c r="BJ10" s="257"/>
      <c r="BK10" s="258"/>
    </row>
    <row r="11" spans="1:63" ht="19.5" thickTop="1" thickBot="1" x14ac:dyDescent="0.5">
      <c r="A11" s="152">
        <v>9</v>
      </c>
      <c r="B11" s="158">
        <v>4</v>
      </c>
      <c r="C11" s="251"/>
      <c r="D11" s="252"/>
      <c r="E11" s="251"/>
      <c r="F11" s="252"/>
      <c r="G11" s="251"/>
      <c r="H11" s="252"/>
      <c r="I11" s="251"/>
      <c r="J11" s="252"/>
      <c r="L11" s="152">
        <v>9</v>
      </c>
      <c r="M11" s="158">
        <v>4</v>
      </c>
      <c r="N11" s="251"/>
      <c r="O11" s="252"/>
      <c r="P11" s="251"/>
      <c r="Q11" s="252"/>
      <c r="R11" s="251"/>
      <c r="S11" s="252"/>
      <c r="T11" s="251"/>
      <c r="U11" s="252"/>
      <c r="V11" s="152">
        <v>9</v>
      </c>
      <c r="W11" s="158">
        <v>4</v>
      </c>
      <c r="X11" s="251"/>
      <c r="Y11" s="252"/>
      <c r="Z11" s="251"/>
      <c r="AA11" s="252"/>
      <c r="AB11" s="251"/>
      <c r="AC11" s="252"/>
      <c r="AD11" s="251"/>
      <c r="AE11" s="252"/>
      <c r="AG11" s="152">
        <v>9</v>
      </c>
      <c r="AH11" s="158">
        <v>4</v>
      </c>
      <c r="AI11" s="251"/>
      <c r="AJ11" s="252"/>
      <c r="AK11" s="251"/>
      <c r="AL11" s="252"/>
      <c r="AM11" s="251"/>
      <c r="AN11" s="252"/>
      <c r="AO11" s="251"/>
      <c r="AP11" s="252"/>
      <c r="AQ11" s="152">
        <v>9</v>
      </c>
      <c r="AR11" s="158">
        <v>4</v>
      </c>
      <c r="AS11" s="251"/>
      <c r="AT11" s="252"/>
      <c r="AU11" s="251"/>
      <c r="AV11" s="252"/>
      <c r="AW11" s="251"/>
      <c r="AX11" s="252"/>
      <c r="AY11" s="251"/>
      <c r="AZ11" s="252"/>
      <c r="BB11" s="152">
        <v>9</v>
      </c>
      <c r="BC11" s="158">
        <v>4</v>
      </c>
      <c r="BD11" s="251"/>
      <c r="BE11" s="252"/>
      <c r="BF11" s="251"/>
      <c r="BG11" s="252"/>
      <c r="BH11" s="251"/>
      <c r="BI11" s="252"/>
      <c r="BJ11" s="251"/>
      <c r="BK11" s="252"/>
    </row>
    <row r="12" spans="1:63" ht="19.5" thickTop="1" thickBot="1" x14ac:dyDescent="0.5">
      <c r="A12" s="159" t="s">
        <v>3</v>
      </c>
      <c r="B12" s="160">
        <f>SUM(B3:B11)</f>
        <v>34</v>
      </c>
      <c r="C12" s="253"/>
      <c r="D12" s="254"/>
      <c r="E12" s="253"/>
      <c r="F12" s="254"/>
      <c r="G12" s="253"/>
      <c r="H12" s="254"/>
      <c r="I12" s="253"/>
      <c r="J12" s="254"/>
      <c r="L12" s="159" t="s">
        <v>3</v>
      </c>
      <c r="M12" s="160">
        <f>B12</f>
        <v>34</v>
      </c>
      <c r="N12" s="253"/>
      <c r="O12" s="254"/>
      <c r="P12" s="253"/>
      <c r="Q12" s="254"/>
      <c r="R12" s="253"/>
      <c r="S12" s="254"/>
      <c r="T12" s="253"/>
      <c r="U12" s="254"/>
      <c r="V12" s="159" t="s">
        <v>3</v>
      </c>
      <c r="W12" s="160">
        <f>B12</f>
        <v>34</v>
      </c>
      <c r="X12" s="253"/>
      <c r="Y12" s="254"/>
      <c r="Z12" s="253"/>
      <c r="AA12" s="254"/>
      <c r="AB12" s="253"/>
      <c r="AC12" s="254"/>
      <c r="AD12" s="253"/>
      <c r="AE12" s="254"/>
      <c r="AG12" s="159" t="s">
        <v>3</v>
      </c>
      <c r="AH12" s="160">
        <f>B12</f>
        <v>34</v>
      </c>
      <c r="AI12" s="253"/>
      <c r="AJ12" s="254"/>
      <c r="AK12" s="253"/>
      <c r="AL12" s="254"/>
      <c r="AM12" s="253"/>
      <c r="AN12" s="254"/>
      <c r="AO12" s="253"/>
      <c r="AP12" s="254"/>
      <c r="AQ12" s="159" t="s">
        <v>3</v>
      </c>
      <c r="AR12" s="160">
        <f>B12</f>
        <v>34</v>
      </c>
      <c r="AS12" s="253"/>
      <c r="AT12" s="254"/>
      <c r="AU12" s="253"/>
      <c r="AV12" s="254"/>
      <c r="AW12" s="253"/>
      <c r="AX12" s="254"/>
      <c r="AY12" s="253"/>
      <c r="AZ12" s="254"/>
      <c r="BB12" s="159" t="s">
        <v>3</v>
      </c>
      <c r="BC12" s="160">
        <f>B12</f>
        <v>34</v>
      </c>
      <c r="BD12" s="253"/>
      <c r="BE12" s="254"/>
      <c r="BF12" s="253"/>
      <c r="BG12" s="254"/>
      <c r="BH12" s="253"/>
      <c r="BI12" s="254"/>
      <c r="BJ12" s="253"/>
      <c r="BK12" s="254"/>
    </row>
    <row r="13" spans="1:63" ht="19.5" thickTop="1" thickBot="1" x14ac:dyDescent="0.5">
      <c r="A13" s="153">
        <v>10</v>
      </c>
      <c r="B13" s="158">
        <v>4</v>
      </c>
      <c r="C13" s="259"/>
      <c r="D13" s="260"/>
      <c r="E13" s="259"/>
      <c r="F13" s="260"/>
      <c r="G13" s="259"/>
      <c r="H13" s="260"/>
      <c r="I13" s="259"/>
      <c r="J13" s="260"/>
      <c r="L13" s="153">
        <v>10</v>
      </c>
      <c r="M13" s="158">
        <v>4</v>
      </c>
      <c r="N13" s="259"/>
      <c r="O13" s="260"/>
      <c r="P13" s="259"/>
      <c r="Q13" s="260"/>
      <c r="R13" s="259"/>
      <c r="S13" s="260"/>
      <c r="T13" s="259"/>
      <c r="U13" s="260"/>
      <c r="V13" s="153">
        <v>10</v>
      </c>
      <c r="W13" s="158">
        <v>4</v>
      </c>
      <c r="X13" s="259"/>
      <c r="Y13" s="260"/>
      <c r="Z13" s="259"/>
      <c r="AA13" s="260"/>
      <c r="AB13" s="259"/>
      <c r="AC13" s="260"/>
      <c r="AD13" s="259"/>
      <c r="AE13" s="260"/>
      <c r="AG13" s="153">
        <v>10</v>
      </c>
      <c r="AH13" s="158">
        <v>4</v>
      </c>
      <c r="AI13" s="259"/>
      <c r="AJ13" s="260"/>
      <c r="AK13" s="259"/>
      <c r="AL13" s="260"/>
      <c r="AM13" s="259"/>
      <c r="AN13" s="260"/>
      <c r="AO13" s="259"/>
      <c r="AP13" s="260"/>
      <c r="AQ13" s="153">
        <v>10</v>
      </c>
      <c r="AR13" s="158">
        <v>4</v>
      </c>
      <c r="AS13" s="259"/>
      <c r="AT13" s="260"/>
      <c r="AU13" s="259"/>
      <c r="AV13" s="260"/>
      <c r="AW13" s="259"/>
      <c r="AX13" s="260"/>
      <c r="AY13" s="259"/>
      <c r="AZ13" s="260"/>
      <c r="BB13" s="153">
        <v>10</v>
      </c>
      <c r="BC13" s="158">
        <v>4</v>
      </c>
      <c r="BD13" s="259"/>
      <c r="BE13" s="260"/>
      <c r="BF13" s="259"/>
      <c r="BG13" s="260"/>
      <c r="BH13" s="259"/>
      <c r="BI13" s="260"/>
      <c r="BJ13" s="259"/>
      <c r="BK13" s="260"/>
    </row>
    <row r="14" spans="1:63" ht="19.5" thickTop="1" thickBot="1" x14ac:dyDescent="0.5">
      <c r="A14" s="151">
        <v>11</v>
      </c>
      <c r="B14" s="158">
        <v>5</v>
      </c>
      <c r="C14" s="257"/>
      <c r="D14" s="258"/>
      <c r="E14" s="257"/>
      <c r="F14" s="258"/>
      <c r="G14" s="257"/>
      <c r="H14" s="258"/>
      <c r="I14" s="257"/>
      <c r="J14" s="258"/>
      <c r="L14" s="151">
        <v>11</v>
      </c>
      <c r="M14" s="158">
        <v>5</v>
      </c>
      <c r="N14" s="257"/>
      <c r="O14" s="258"/>
      <c r="P14" s="257"/>
      <c r="Q14" s="258"/>
      <c r="R14" s="257"/>
      <c r="S14" s="258"/>
      <c r="T14" s="257"/>
      <c r="U14" s="258"/>
      <c r="V14" s="151">
        <v>11</v>
      </c>
      <c r="W14" s="158">
        <v>5</v>
      </c>
      <c r="X14" s="257"/>
      <c r="Y14" s="258"/>
      <c r="Z14" s="257"/>
      <c r="AA14" s="258"/>
      <c r="AB14" s="257"/>
      <c r="AC14" s="258"/>
      <c r="AD14" s="257"/>
      <c r="AE14" s="258"/>
      <c r="AG14" s="151">
        <v>11</v>
      </c>
      <c r="AH14" s="158">
        <v>5</v>
      </c>
      <c r="AI14" s="257"/>
      <c r="AJ14" s="258"/>
      <c r="AK14" s="257"/>
      <c r="AL14" s="258"/>
      <c r="AM14" s="257"/>
      <c r="AN14" s="258"/>
      <c r="AO14" s="257"/>
      <c r="AP14" s="258"/>
      <c r="AQ14" s="151">
        <v>11</v>
      </c>
      <c r="AR14" s="158">
        <v>5</v>
      </c>
      <c r="AS14" s="257"/>
      <c r="AT14" s="258"/>
      <c r="AU14" s="257"/>
      <c r="AV14" s="258"/>
      <c r="AW14" s="257"/>
      <c r="AX14" s="258"/>
      <c r="AY14" s="257"/>
      <c r="AZ14" s="258"/>
      <c r="BB14" s="151">
        <v>11</v>
      </c>
      <c r="BC14" s="158">
        <v>5</v>
      </c>
      <c r="BD14" s="257"/>
      <c r="BE14" s="258"/>
      <c r="BF14" s="257"/>
      <c r="BG14" s="258"/>
      <c r="BH14" s="257"/>
      <c r="BI14" s="258"/>
      <c r="BJ14" s="257"/>
      <c r="BK14" s="258"/>
    </row>
    <row r="15" spans="1:63" ht="19.5" thickTop="1" thickBot="1" x14ac:dyDescent="0.5">
      <c r="A15" s="151">
        <v>12</v>
      </c>
      <c r="B15" s="158">
        <v>4</v>
      </c>
      <c r="C15" s="257"/>
      <c r="D15" s="258"/>
      <c r="E15" s="257"/>
      <c r="F15" s="258"/>
      <c r="G15" s="257"/>
      <c r="H15" s="258"/>
      <c r="I15" s="257"/>
      <c r="J15" s="258"/>
      <c r="L15" s="151">
        <v>12</v>
      </c>
      <c r="M15" s="158">
        <v>4</v>
      </c>
      <c r="N15" s="257"/>
      <c r="O15" s="258"/>
      <c r="P15" s="257"/>
      <c r="Q15" s="258"/>
      <c r="R15" s="257"/>
      <c r="S15" s="258"/>
      <c r="T15" s="257"/>
      <c r="U15" s="258"/>
      <c r="V15" s="151">
        <v>12</v>
      </c>
      <c r="W15" s="158">
        <v>4</v>
      </c>
      <c r="X15" s="257"/>
      <c r="Y15" s="258"/>
      <c r="Z15" s="257"/>
      <c r="AA15" s="258"/>
      <c r="AB15" s="257"/>
      <c r="AC15" s="258"/>
      <c r="AD15" s="257"/>
      <c r="AE15" s="258"/>
      <c r="AG15" s="151">
        <v>12</v>
      </c>
      <c r="AH15" s="158">
        <v>4</v>
      </c>
      <c r="AI15" s="257"/>
      <c r="AJ15" s="258"/>
      <c r="AK15" s="257"/>
      <c r="AL15" s="258"/>
      <c r="AM15" s="257"/>
      <c r="AN15" s="258"/>
      <c r="AO15" s="257"/>
      <c r="AP15" s="258"/>
      <c r="AQ15" s="151">
        <v>12</v>
      </c>
      <c r="AR15" s="158">
        <v>4</v>
      </c>
      <c r="AS15" s="257"/>
      <c r="AT15" s="258"/>
      <c r="AU15" s="257"/>
      <c r="AV15" s="258"/>
      <c r="AW15" s="257"/>
      <c r="AX15" s="258"/>
      <c r="AY15" s="257"/>
      <c r="AZ15" s="258"/>
      <c r="BB15" s="151">
        <v>12</v>
      </c>
      <c r="BC15" s="158">
        <v>4</v>
      </c>
      <c r="BD15" s="257"/>
      <c r="BE15" s="258"/>
      <c r="BF15" s="257"/>
      <c r="BG15" s="258"/>
      <c r="BH15" s="257"/>
      <c r="BI15" s="258"/>
      <c r="BJ15" s="257"/>
      <c r="BK15" s="258"/>
    </row>
    <row r="16" spans="1:63" ht="19.5" thickTop="1" thickBot="1" x14ac:dyDescent="0.5">
      <c r="A16" s="151">
        <v>13</v>
      </c>
      <c r="B16" s="158">
        <v>3</v>
      </c>
      <c r="C16" s="257"/>
      <c r="D16" s="258"/>
      <c r="E16" s="257"/>
      <c r="F16" s="258"/>
      <c r="G16" s="257"/>
      <c r="H16" s="258"/>
      <c r="I16" s="257"/>
      <c r="J16" s="258"/>
      <c r="L16" s="151">
        <v>13</v>
      </c>
      <c r="M16" s="158">
        <v>3</v>
      </c>
      <c r="N16" s="257"/>
      <c r="O16" s="258"/>
      <c r="P16" s="257"/>
      <c r="Q16" s="258"/>
      <c r="R16" s="257"/>
      <c r="S16" s="258"/>
      <c r="T16" s="257"/>
      <c r="U16" s="258"/>
      <c r="V16" s="151">
        <v>13</v>
      </c>
      <c r="W16" s="158">
        <v>3</v>
      </c>
      <c r="X16" s="257"/>
      <c r="Y16" s="258"/>
      <c r="Z16" s="257"/>
      <c r="AA16" s="258"/>
      <c r="AB16" s="257"/>
      <c r="AC16" s="258"/>
      <c r="AD16" s="257"/>
      <c r="AE16" s="258"/>
      <c r="AG16" s="151">
        <v>13</v>
      </c>
      <c r="AH16" s="158">
        <v>3</v>
      </c>
      <c r="AI16" s="257"/>
      <c r="AJ16" s="258"/>
      <c r="AK16" s="257"/>
      <c r="AL16" s="258"/>
      <c r="AM16" s="257"/>
      <c r="AN16" s="258"/>
      <c r="AO16" s="257"/>
      <c r="AP16" s="258"/>
      <c r="AQ16" s="151">
        <v>13</v>
      </c>
      <c r="AR16" s="158">
        <v>3</v>
      </c>
      <c r="AS16" s="257"/>
      <c r="AT16" s="258"/>
      <c r="AU16" s="257"/>
      <c r="AV16" s="258"/>
      <c r="AW16" s="257"/>
      <c r="AX16" s="258"/>
      <c r="AY16" s="257"/>
      <c r="AZ16" s="258"/>
      <c r="BB16" s="151">
        <v>13</v>
      </c>
      <c r="BC16" s="158">
        <v>3</v>
      </c>
      <c r="BD16" s="257"/>
      <c r="BE16" s="258"/>
      <c r="BF16" s="257"/>
      <c r="BG16" s="258"/>
      <c r="BH16" s="257"/>
      <c r="BI16" s="258"/>
      <c r="BJ16" s="257"/>
      <c r="BK16" s="258"/>
    </row>
    <row r="17" spans="1:63" ht="19.5" thickTop="1" thickBot="1" x14ac:dyDescent="0.5">
      <c r="A17" s="151">
        <v>14</v>
      </c>
      <c r="B17" s="158">
        <v>4</v>
      </c>
      <c r="C17" s="257"/>
      <c r="D17" s="258"/>
      <c r="E17" s="257"/>
      <c r="F17" s="258"/>
      <c r="G17" s="257"/>
      <c r="H17" s="258"/>
      <c r="I17" s="257"/>
      <c r="J17" s="258"/>
      <c r="L17" s="151">
        <v>14</v>
      </c>
      <c r="M17" s="158">
        <v>4</v>
      </c>
      <c r="N17" s="257"/>
      <c r="O17" s="258"/>
      <c r="P17" s="257"/>
      <c r="Q17" s="258"/>
      <c r="R17" s="257"/>
      <c r="S17" s="258"/>
      <c r="T17" s="257"/>
      <c r="U17" s="258"/>
      <c r="V17" s="151">
        <v>14</v>
      </c>
      <c r="W17" s="158">
        <v>4</v>
      </c>
      <c r="X17" s="257"/>
      <c r="Y17" s="258"/>
      <c r="Z17" s="257"/>
      <c r="AA17" s="258"/>
      <c r="AB17" s="257"/>
      <c r="AC17" s="258"/>
      <c r="AD17" s="257"/>
      <c r="AE17" s="258"/>
      <c r="AG17" s="151">
        <v>14</v>
      </c>
      <c r="AH17" s="158">
        <v>4</v>
      </c>
      <c r="AI17" s="257"/>
      <c r="AJ17" s="258"/>
      <c r="AK17" s="257"/>
      <c r="AL17" s="258"/>
      <c r="AM17" s="257"/>
      <c r="AN17" s="258"/>
      <c r="AO17" s="257"/>
      <c r="AP17" s="258"/>
      <c r="AQ17" s="151">
        <v>14</v>
      </c>
      <c r="AR17" s="158">
        <v>4</v>
      </c>
      <c r="AS17" s="257"/>
      <c r="AT17" s="258"/>
      <c r="AU17" s="257"/>
      <c r="AV17" s="258"/>
      <c r="AW17" s="257"/>
      <c r="AX17" s="258"/>
      <c r="AY17" s="257"/>
      <c r="AZ17" s="258"/>
      <c r="BB17" s="151">
        <v>14</v>
      </c>
      <c r="BC17" s="158">
        <v>4</v>
      </c>
      <c r="BD17" s="257"/>
      <c r="BE17" s="258"/>
      <c r="BF17" s="257"/>
      <c r="BG17" s="258"/>
      <c r="BH17" s="257"/>
      <c r="BI17" s="258"/>
      <c r="BJ17" s="257"/>
      <c r="BK17" s="258"/>
    </row>
    <row r="18" spans="1:63" ht="19.5" thickTop="1" thickBot="1" x14ac:dyDescent="0.5">
      <c r="A18" s="151">
        <v>15</v>
      </c>
      <c r="B18" s="158">
        <v>3</v>
      </c>
      <c r="C18" s="257"/>
      <c r="D18" s="258"/>
      <c r="E18" s="257"/>
      <c r="F18" s="258"/>
      <c r="G18" s="257"/>
      <c r="H18" s="258"/>
      <c r="I18" s="257"/>
      <c r="J18" s="258"/>
      <c r="L18" s="151">
        <v>15</v>
      </c>
      <c r="M18" s="158">
        <v>3</v>
      </c>
      <c r="N18" s="257"/>
      <c r="O18" s="258"/>
      <c r="P18" s="257"/>
      <c r="Q18" s="258"/>
      <c r="R18" s="257"/>
      <c r="S18" s="258"/>
      <c r="T18" s="257"/>
      <c r="U18" s="258"/>
      <c r="V18" s="151">
        <v>15</v>
      </c>
      <c r="W18" s="158">
        <v>3</v>
      </c>
      <c r="X18" s="257"/>
      <c r="Y18" s="258"/>
      <c r="Z18" s="257"/>
      <c r="AA18" s="258"/>
      <c r="AB18" s="257"/>
      <c r="AC18" s="258"/>
      <c r="AD18" s="257"/>
      <c r="AE18" s="258"/>
      <c r="AG18" s="151">
        <v>15</v>
      </c>
      <c r="AH18" s="158">
        <v>3</v>
      </c>
      <c r="AI18" s="257"/>
      <c r="AJ18" s="258"/>
      <c r="AK18" s="257"/>
      <c r="AL18" s="258"/>
      <c r="AM18" s="257"/>
      <c r="AN18" s="258"/>
      <c r="AO18" s="257"/>
      <c r="AP18" s="258"/>
      <c r="AQ18" s="151">
        <v>15</v>
      </c>
      <c r="AR18" s="158">
        <v>3</v>
      </c>
      <c r="AS18" s="257"/>
      <c r="AT18" s="258"/>
      <c r="AU18" s="257"/>
      <c r="AV18" s="258"/>
      <c r="AW18" s="257"/>
      <c r="AX18" s="258"/>
      <c r="AY18" s="257"/>
      <c r="AZ18" s="258"/>
      <c r="BB18" s="151">
        <v>15</v>
      </c>
      <c r="BC18" s="158">
        <v>3</v>
      </c>
      <c r="BD18" s="257"/>
      <c r="BE18" s="258"/>
      <c r="BF18" s="257"/>
      <c r="BG18" s="258"/>
      <c r="BH18" s="257"/>
      <c r="BI18" s="258"/>
      <c r="BJ18" s="257"/>
      <c r="BK18" s="258"/>
    </row>
    <row r="19" spans="1:63" ht="19.5" thickTop="1" thickBot="1" x14ac:dyDescent="0.5">
      <c r="A19" s="151">
        <v>16</v>
      </c>
      <c r="B19" s="158">
        <v>4</v>
      </c>
      <c r="C19" s="257"/>
      <c r="D19" s="258"/>
      <c r="E19" s="257"/>
      <c r="F19" s="258"/>
      <c r="G19" s="257"/>
      <c r="H19" s="258"/>
      <c r="I19" s="257"/>
      <c r="J19" s="258"/>
      <c r="L19" s="151">
        <v>16</v>
      </c>
      <c r="M19" s="158">
        <v>4</v>
      </c>
      <c r="N19" s="257"/>
      <c r="O19" s="258"/>
      <c r="P19" s="257"/>
      <c r="Q19" s="258"/>
      <c r="R19" s="257"/>
      <c r="S19" s="258"/>
      <c r="T19" s="257"/>
      <c r="U19" s="258"/>
      <c r="V19" s="151">
        <v>16</v>
      </c>
      <c r="W19" s="158">
        <v>4</v>
      </c>
      <c r="X19" s="257"/>
      <c r="Y19" s="258"/>
      <c r="Z19" s="257"/>
      <c r="AA19" s="258"/>
      <c r="AB19" s="257"/>
      <c r="AC19" s="258"/>
      <c r="AD19" s="257"/>
      <c r="AE19" s="258"/>
      <c r="AG19" s="151">
        <v>16</v>
      </c>
      <c r="AH19" s="158">
        <v>4</v>
      </c>
      <c r="AI19" s="257"/>
      <c r="AJ19" s="258"/>
      <c r="AK19" s="257"/>
      <c r="AL19" s="258"/>
      <c r="AM19" s="257"/>
      <c r="AN19" s="258"/>
      <c r="AO19" s="257"/>
      <c r="AP19" s="258"/>
      <c r="AQ19" s="151">
        <v>16</v>
      </c>
      <c r="AR19" s="158">
        <v>4</v>
      </c>
      <c r="AS19" s="257"/>
      <c r="AT19" s="258"/>
      <c r="AU19" s="257"/>
      <c r="AV19" s="258"/>
      <c r="AW19" s="257"/>
      <c r="AX19" s="258"/>
      <c r="AY19" s="257"/>
      <c r="AZ19" s="258"/>
      <c r="BB19" s="151">
        <v>16</v>
      </c>
      <c r="BC19" s="158">
        <v>4</v>
      </c>
      <c r="BD19" s="257"/>
      <c r="BE19" s="258"/>
      <c r="BF19" s="257"/>
      <c r="BG19" s="258"/>
      <c r="BH19" s="257"/>
      <c r="BI19" s="258"/>
      <c r="BJ19" s="257"/>
      <c r="BK19" s="258"/>
    </row>
    <row r="20" spans="1:63" ht="19.5" thickTop="1" thickBot="1" x14ac:dyDescent="0.5">
      <c r="A20" s="151">
        <v>17</v>
      </c>
      <c r="B20" s="158">
        <v>4</v>
      </c>
      <c r="C20" s="257"/>
      <c r="D20" s="258"/>
      <c r="E20" s="257"/>
      <c r="F20" s="258"/>
      <c r="G20" s="257"/>
      <c r="H20" s="258"/>
      <c r="I20" s="257"/>
      <c r="J20" s="258"/>
      <c r="L20" s="151">
        <v>17</v>
      </c>
      <c r="M20" s="158">
        <v>4</v>
      </c>
      <c r="N20" s="257"/>
      <c r="O20" s="258"/>
      <c r="P20" s="257"/>
      <c r="Q20" s="258"/>
      <c r="R20" s="257"/>
      <c r="S20" s="258"/>
      <c r="T20" s="257"/>
      <c r="U20" s="258"/>
      <c r="V20" s="151">
        <v>17</v>
      </c>
      <c r="W20" s="158">
        <v>4</v>
      </c>
      <c r="X20" s="257"/>
      <c r="Y20" s="258"/>
      <c r="Z20" s="257"/>
      <c r="AA20" s="258"/>
      <c r="AB20" s="257"/>
      <c r="AC20" s="258"/>
      <c r="AD20" s="257"/>
      <c r="AE20" s="258"/>
      <c r="AG20" s="151">
        <v>17</v>
      </c>
      <c r="AH20" s="158">
        <v>4</v>
      </c>
      <c r="AI20" s="257"/>
      <c r="AJ20" s="258"/>
      <c r="AK20" s="257"/>
      <c r="AL20" s="258"/>
      <c r="AM20" s="257"/>
      <c r="AN20" s="258"/>
      <c r="AO20" s="257"/>
      <c r="AP20" s="258"/>
      <c r="AQ20" s="151">
        <v>17</v>
      </c>
      <c r="AR20" s="158">
        <v>4</v>
      </c>
      <c r="AS20" s="257"/>
      <c r="AT20" s="258"/>
      <c r="AU20" s="257"/>
      <c r="AV20" s="258"/>
      <c r="AW20" s="257"/>
      <c r="AX20" s="258"/>
      <c r="AY20" s="257"/>
      <c r="AZ20" s="258"/>
      <c r="BB20" s="151">
        <v>17</v>
      </c>
      <c r="BC20" s="158">
        <v>4</v>
      </c>
      <c r="BD20" s="257"/>
      <c r="BE20" s="258"/>
      <c r="BF20" s="257"/>
      <c r="BG20" s="258"/>
      <c r="BH20" s="257"/>
      <c r="BI20" s="258"/>
      <c r="BJ20" s="257"/>
      <c r="BK20" s="258"/>
    </row>
    <row r="21" spans="1:63" ht="19.5" thickTop="1" thickBot="1" x14ac:dyDescent="0.5">
      <c r="A21" s="151">
        <v>18</v>
      </c>
      <c r="B21" s="158">
        <v>5</v>
      </c>
      <c r="C21" s="251"/>
      <c r="D21" s="252"/>
      <c r="E21" s="251"/>
      <c r="F21" s="252"/>
      <c r="G21" s="251"/>
      <c r="H21" s="252"/>
      <c r="I21" s="251"/>
      <c r="J21" s="252"/>
      <c r="L21" s="151">
        <v>18</v>
      </c>
      <c r="M21" s="158">
        <v>5</v>
      </c>
      <c r="N21" s="251"/>
      <c r="O21" s="252"/>
      <c r="P21" s="251"/>
      <c r="Q21" s="252"/>
      <c r="R21" s="251"/>
      <c r="S21" s="252"/>
      <c r="T21" s="251"/>
      <c r="U21" s="252"/>
      <c r="V21" s="151">
        <v>18</v>
      </c>
      <c r="W21" s="158">
        <v>5</v>
      </c>
      <c r="X21" s="251"/>
      <c r="Y21" s="252"/>
      <c r="Z21" s="251"/>
      <c r="AA21" s="252"/>
      <c r="AB21" s="251"/>
      <c r="AC21" s="252"/>
      <c r="AD21" s="251"/>
      <c r="AE21" s="252"/>
      <c r="AG21" s="151">
        <v>18</v>
      </c>
      <c r="AH21" s="158">
        <v>5</v>
      </c>
      <c r="AI21" s="251"/>
      <c r="AJ21" s="252"/>
      <c r="AK21" s="251"/>
      <c r="AL21" s="252"/>
      <c r="AM21" s="251"/>
      <c r="AN21" s="252"/>
      <c r="AO21" s="251"/>
      <c r="AP21" s="252"/>
      <c r="AQ21" s="151">
        <v>18</v>
      </c>
      <c r="AR21" s="158">
        <v>5</v>
      </c>
      <c r="AS21" s="251"/>
      <c r="AT21" s="252"/>
      <c r="AU21" s="251"/>
      <c r="AV21" s="252"/>
      <c r="AW21" s="251"/>
      <c r="AX21" s="252"/>
      <c r="AY21" s="251"/>
      <c r="AZ21" s="252"/>
      <c r="BB21" s="151">
        <v>18</v>
      </c>
      <c r="BC21" s="158">
        <v>5</v>
      </c>
      <c r="BD21" s="251"/>
      <c r="BE21" s="252"/>
      <c r="BF21" s="251"/>
      <c r="BG21" s="252"/>
      <c r="BH21" s="251"/>
      <c r="BI21" s="252"/>
      <c r="BJ21" s="251"/>
      <c r="BK21" s="252"/>
    </row>
    <row r="22" spans="1:63" ht="19.5" thickTop="1" thickBot="1" x14ac:dyDescent="0.5">
      <c r="A22" s="159" t="s">
        <v>4</v>
      </c>
      <c r="B22" s="159">
        <f>SUM(B13:B21)</f>
        <v>36</v>
      </c>
      <c r="C22" s="253"/>
      <c r="D22" s="254"/>
      <c r="E22" s="253"/>
      <c r="F22" s="254"/>
      <c r="G22" s="253"/>
      <c r="H22" s="254"/>
      <c r="I22" s="253"/>
      <c r="J22" s="254"/>
      <c r="L22" s="159" t="s">
        <v>4</v>
      </c>
      <c r="M22" s="159">
        <f>B22</f>
        <v>36</v>
      </c>
      <c r="N22" s="253"/>
      <c r="O22" s="254"/>
      <c r="P22" s="253"/>
      <c r="Q22" s="254"/>
      <c r="R22" s="253"/>
      <c r="S22" s="254"/>
      <c r="T22" s="253"/>
      <c r="U22" s="254"/>
      <c r="V22" s="159" t="s">
        <v>4</v>
      </c>
      <c r="W22" s="159">
        <f>B22</f>
        <v>36</v>
      </c>
      <c r="X22" s="253"/>
      <c r="Y22" s="254"/>
      <c r="Z22" s="253"/>
      <c r="AA22" s="254"/>
      <c r="AB22" s="253"/>
      <c r="AC22" s="254"/>
      <c r="AD22" s="253"/>
      <c r="AE22" s="254"/>
      <c r="AG22" s="159" t="s">
        <v>4</v>
      </c>
      <c r="AH22" s="159">
        <f>B22</f>
        <v>36</v>
      </c>
      <c r="AI22" s="253"/>
      <c r="AJ22" s="254"/>
      <c r="AK22" s="253"/>
      <c r="AL22" s="254"/>
      <c r="AM22" s="253"/>
      <c r="AN22" s="254"/>
      <c r="AO22" s="253"/>
      <c r="AP22" s="254"/>
      <c r="AQ22" s="159" t="s">
        <v>4</v>
      </c>
      <c r="AR22" s="160">
        <f>B22</f>
        <v>36</v>
      </c>
      <c r="AS22" s="253"/>
      <c r="AT22" s="254"/>
      <c r="AU22" s="253"/>
      <c r="AV22" s="254"/>
      <c r="AW22" s="253"/>
      <c r="AX22" s="254"/>
      <c r="AY22" s="253"/>
      <c r="AZ22" s="254"/>
      <c r="BB22" s="159" t="s">
        <v>4</v>
      </c>
      <c r="BC22" s="159">
        <f>B22</f>
        <v>36</v>
      </c>
      <c r="BD22" s="253"/>
      <c r="BE22" s="254"/>
      <c r="BF22" s="253"/>
      <c r="BG22" s="254"/>
      <c r="BH22" s="253"/>
      <c r="BI22" s="254"/>
      <c r="BJ22" s="253"/>
      <c r="BK22" s="254"/>
    </row>
    <row r="23" spans="1:63" ht="19.5" thickTop="1" thickBot="1" x14ac:dyDescent="0.5">
      <c r="A23" s="167" t="s">
        <v>12</v>
      </c>
      <c r="B23" s="167">
        <f>SUM(B12+B22)</f>
        <v>70</v>
      </c>
      <c r="C23" s="255"/>
      <c r="D23" s="256"/>
      <c r="E23" s="255"/>
      <c r="F23" s="256"/>
      <c r="G23" s="255"/>
      <c r="H23" s="256"/>
      <c r="I23" s="255"/>
      <c r="J23" s="256"/>
      <c r="L23" s="167" t="s">
        <v>12</v>
      </c>
      <c r="M23" s="167">
        <f>B23</f>
        <v>70</v>
      </c>
      <c r="N23" s="255"/>
      <c r="O23" s="256"/>
      <c r="P23" s="255"/>
      <c r="Q23" s="256"/>
      <c r="R23" s="255"/>
      <c r="S23" s="256"/>
      <c r="T23" s="255"/>
      <c r="U23" s="256"/>
      <c r="V23" s="167" t="s">
        <v>12</v>
      </c>
      <c r="W23" s="167">
        <f>B23</f>
        <v>70</v>
      </c>
      <c r="X23" s="255"/>
      <c r="Y23" s="256"/>
      <c r="Z23" s="255"/>
      <c r="AA23" s="256"/>
      <c r="AB23" s="255"/>
      <c r="AC23" s="256"/>
      <c r="AD23" s="255"/>
      <c r="AE23" s="256"/>
      <c r="AG23" s="167" t="s">
        <v>12</v>
      </c>
      <c r="AH23" s="167">
        <f>B23</f>
        <v>70</v>
      </c>
      <c r="AI23" s="255"/>
      <c r="AJ23" s="256"/>
      <c r="AK23" s="255"/>
      <c r="AL23" s="256"/>
      <c r="AM23" s="255"/>
      <c r="AN23" s="256"/>
      <c r="AO23" s="255"/>
      <c r="AP23" s="256"/>
      <c r="AQ23" s="167" t="s">
        <v>12</v>
      </c>
      <c r="AR23" s="168">
        <f>B23</f>
        <v>70</v>
      </c>
      <c r="AS23" s="255"/>
      <c r="AT23" s="256"/>
      <c r="AU23" s="255"/>
      <c r="AV23" s="256"/>
      <c r="AW23" s="255"/>
      <c r="AX23" s="256"/>
      <c r="AY23" s="255"/>
      <c r="AZ23" s="256"/>
      <c r="BB23" s="167" t="s">
        <v>12</v>
      </c>
      <c r="BC23" s="167">
        <f>B23</f>
        <v>70</v>
      </c>
      <c r="BD23" s="255"/>
      <c r="BE23" s="256"/>
      <c r="BF23" s="255"/>
      <c r="BG23" s="256"/>
      <c r="BH23" s="255"/>
      <c r="BI23" s="256"/>
      <c r="BJ23" s="255"/>
      <c r="BK23" s="256"/>
    </row>
    <row r="24" spans="1:63" ht="15" thickTop="1" x14ac:dyDescent="0.35"/>
    <row r="33" spans="1:63" ht="15" thickBot="1" x14ac:dyDescent="0.4"/>
    <row r="34" spans="1:63" s="142" customFormat="1" ht="15.5" thickTop="1" thickBot="1" x14ac:dyDescent="0.4">
      <c r="A34" s="267" t="str">
        <f>Groups!H9</f>
        <v>John Guzzie</v>
      </c>
      <c r="B34" s="265" t="s">
        <v>13</v>
      </c>
      <c r="C34" s="271" t="str">
        <f>Groups!F9</f>
        <v xml:space="preserve">Group #7 (16) </v>
      </c>
      <c r="D34" s="271"/>
      <c r="E34" s="271"/>
      <c r="F34" s="271"/>
      <c r="G34" s="271"/>
      <c r="H34" s="271"/>
      <c r="I34" s="271"/>
      <c r="J34" s="272"/>
      <c r="L34" s="267" t="str">
        <f>Groups!H15</f>
        <v>Steve Dominick</v>
      </c>
      <c r="M34" s="265" t="s">
        <v>13</v>
      </c>
      <c r="N34" s="269" t="str">
        <f>Groups!F15</f>
        <v xml:space="preserve">Group #8 (15) </v>
      </c>
      <c r="O34" s="269"/>
      <c r="P34" s="269"/>
      <c r="Q34" s="269"/>
      <c r="R34" s="269"/>
      <c r="S34" s="269"/>
      <c r="T34" s="269"/>
      <c r="U34" s="270"/>
      <c r="V34" s="267" t="str">
        <f>Groups!H21</f>
        <v>Greg Hedglin</v>
      </c>
      <c r="W34" s="265" t="s">
        <v>13</v>
      </c>
      <c r="X34" s="271" t="str">
        <f>Groups!F21</f>
        <v xml:space="preserve">Group #9 (14) </v>
      </c>
      <c r="Y34" s="271"/>
      <c r="Z34" s="271"/>
      <c r="AA34" s="271"/>
      <c r="AB34" s="271"/>
      <c r="AC34" s="271"/>
      <c r="AD34" s="271"/>
      <c r="AE34" s="272"/>
      <c r="AG34" s="267" t="str">
        <f>Groups!H27</f>
        <v>PT Coach 2</v>
      </c>
      <c r="AH34" s="265" t="s">
        <v>13</v>
      </c>
      <c r="AI34" s="223"/>
      <c r="AJ34" s="223"/>
      <c r="AK34" s="223"/>
      <c r="AL34" s="223" t="str">
        <f>Groups!F27</f>
        <v>Group #10 (13)</v>
      </c>
      <c r="AM34" s="223"/>
      <c r="AN34" s="223"/>
      <c r="AO34" s="223"/>
      <c r="AP34" s="161"/>
      <c r="AQ34" s="267" t="str">
        <f>Groups!H32</f>
        <v>Matt Basciano</v>
      </c>
      <c r="AR34" s="265" t="s">
        <v>13</v>
      </c>
      <c r="AS34" s="223"/>
      <c r="AT34" s="223"/>
      <c r="AU34" s="223"/>
      <c r="AV34" s="223" t="str">
        <f>Groups!F32</f>
        <v>Group #11 (12)</v>
      </c>
      <c r="AW34" s="223"/>
      <c r="AX34" s="223"/>
      <c r="AY34" s="223"/>
      <c r="AZ34" s="161"/>
      <c r="BB34" s="263"/>
      <c r="BC34" s="265" t="s">
        <v>13</v>
      </c>
      <c r="BD34" s="157"/>
      <c r="BE34" s="157"/>
      <c r="BF34" s="157"/>
      <c r="BG34" s="157"/>
      <c r="BH34" s="157"/>
      <c r="BI34" s="157"/>
      <c r="BJ34" s="157"/>
      <c r="BK34" s="157"/>
    </row>
    <row r="35" spans="1:63" s="156" customFormat="1" ht="110.25" customHeight="1" thickTop="1" thickBot="1" x14ac:dyDescent="0.4">
      <c r="A35" s="268"/>
      <c r="B35" s="266"/>
      <c r="C35" s="164" t="str">
        <f>Groups!G10</f>
        <v>Ethan Rugh</v>
      </c>
      <c r="D35" s="165" t="str">
        <f>Groups!F10</f>
        <v>Armstrong 4</v>
      </c>
      <c r="E35" s="166" t="str">
        <f>Groups!G11</f>
        <v>Rylan Kiste</v>
      </c>
      <c r="F35" s="165" t="str">
        <f>Groups!F11</f>
        <v>PT 4</v>
      </c>
      <c r="G35" s="166" t="str">
        <f>Groups!G12</f>
        <v>Jacob George</v>
      </c>
      <c r="H35" s="165" t="str">
        <f>Groups!F12</f>
        <v>Norwin 4</v>
      </c>
      <c r="I35" s="166" t="str">
        <f>Groups!G13</f>
        <v>Liam Clauson</v>
      </c>
      <c r="J35" s="165" t="str">
        <f>Groups!F13</f>
        <v>Hempfield 4</v>
      </c>
      <c r="L35" s="268"/>
      <c r="M35" s="266"/>
      <c r="N35" s="164" t="str">
        <f>Groups!G16</f>
        <v>Grant Gardnier</v>
      </c>
      <c r="O35" s="165" t="str">
        <f>Groups!F16</f>
        <v>Latrobe 5</v>
      </c>
      <c r="P35" s="166" t="str">
        <f>Groups!G17</f>
        <v>Gabe Thimons</v>
      </c>
      <c r="Q35" s="165" t="str">
        <f>Groups!F17</f>
        <v>Kiski 5</v>
      </c>
      <c r="R35" s="166" t="str">
        <f>Groups!G18</f>
        <v>Beau Raykes</v>
      </c>
      <c r="S35" s="165" t="str">
        <f>Groups!F18</f>
        <v>Indiana 5</v>
      </c>
      <c r="T35" s="166" t="str">
        <f>Groups!G19</f>
        <v>Nathan Ross</v>
      </c>
      <c r="U35" s="165" t="str">
        <f>Groups!F19</f>
        <v>Armstrong 5</v>
      </c>
      <c r="V35" s="268"/>
      <c r="W35" s="266"/>
      <c r="X35" s="164" t="str">
        <f>Groups!G22</f>
        <v>Zach Grkman</v>
      </c>
      <c r="Y35" s="165" t="str">
        <f>Groups!F22</f>
        <v>PT 5</v>
      </c>
      <c r="Z35" s="166" t="str">
        <f>Groups!G23</f>
        <v>Leo Lilley</v>
      </c>
      <c r="AA35" s="165" t="str">
        <f>Groups!F23</f>
        <v>Norwin 5</v>
      </c>
      <c r="AB35" s="166" t="str">
        <f>Groups!G24</f>
        <v>Caleb Henry</v>
      </c>
      <c r="AC35" s="165" t="str">
        <f>Groups!F24</f>
        <v>Hempfield 5</v>
      </c>
      <c r="AD35" s="166" t="str">
        <f>Groups!G25</f>
        <v>Luke Marts</v>
      </c>
      <c r="AE35" s="165" t="str">
        <f>Groups!F25</f>
        <v>Latrobe 6</v>
      </c>
      <c r="AG35" s="268"/>
      <c r="AH35" s="266"/>
      <c r="AI35" s="163" t="str">
        <f>Groups!G28</f>
        <v>Nick Pifer</v>
      </c>
      <c r="AJ35" s="155" t="str">
        <f>Groups!F28</f>
        <v>Kiski 6</v>
      </c>
      <c r="AK35" s="154" t="str">
        <f>Groups!G29</f>
        <v>Logan Okopal</v>
      </c>
      <c r="AL35" s="155" t="str">
        <f>Groups!F29</f>
        <v>Indiana 6</v>
      </c>
      <c r="AM35" s="154" t="str">
        <f>Groups!G30</f>
        <v>Sam Vassar</v>
      </c>
      <c r="AN35" s="155" t="str">
        <f>Groups!F30</f>
        <v>Armstrong 6</v>
      </c>
      <c r="AO35" s="154"/>
      <c r="AP35" s="155"/>
      <c r="AQ35" s="268"/>
      <c r="AR35" s="266"/>
      <c r="AS35" s="163" t="str">
        <f>Groups!G33</f>
        <v>Nate Sterner</v>
      </c>
      <c r="AT35" s="155" t="str">
        <f>Groups!F33</f>
        <v>PT 6</v>
      </c>
      <c r="AU35" s="154" t="str">
        <f>Groups!G34</f>
        <v>Colin Madden</v>
      </c>
      <c r="AV35" s="155" t="str">
        <f>Groups!F34</f>
        <v>Norwin 6</v>
      </c>
      <c r="AW35" s="154" t="str">
        <f>Groups!G35</f>
        <v>Nico Santamaria</v>
      </c>
      <c r="AX35" s="155" t="str">
        <f>Groups!F35</f>
        <v>Hempfield 6</v>
      </c>
      <c r="AY35" s="154"/>
      <c r="AZ35" s="155"/>
      <c r="BB35" s="264"/>
      <c r="BC35" s="266"/>
      <c r="BD35" s="163"/>
      <c r="BE35" s="155"/>
      <c r="BF35" s="154"/>
      <c r="BG35" s="155"/>
      <c r="BH35" s="154"/>
      <c r="BI35" s="155"/>
      <c r="BJ35" s="154"/>
      <c r="BK35" s="155"/>
    </row>
    <row r="36" spans="1:63" ht="19.5" thickTop="1" thickBot="1" x14ac:dyDescent="0.5">
      <c r="A36" s="151">
        <v>1</v>
      </c>
      <c r="B36" s="158">
        <v>5</v>
      </c>
      <c r="C36" s="261"/>
      <c r="D36" s="262"/>
      <c r="E36" s="261"/>
      <c r="F36" s="262"/>
      <c r="G36" s="261"/>
      <c r="H36" s="262"/>
      <c r="I36" s="261"/>
      <c r="J36" s="262"/>
      <c r="L36" s="151">
        <v>1</v>
      </c>
      <c r="M36" s="158">
        <v>5</v>
      </c>
      <c r="N36" s="261"/>
      <c r="O36" s="262"/>
      <c r="P36" s="261"/>
      <c r="Q36" s="262"/>
      <c r="R36" s="261"/>
      <c r="S36" s="262"/>
      <c r="T36" s="261"/>
      <c r="U36" s="262"/>
      <c r="V36" s="151">
        <v>1</v>
      </c>
      <c r="W36" s="158">
        <v>5</v>
      </c>
      <c r="X36" s="261"/>
      <c r="Y36" s="262"/>
      <c r="Z36" s="261"/>
      <c r="AA36" s="262"/>
      <c r="AB36" s="261"/>
      <c r="AC36" s="262"/>
      <c r="AD36" s="261"/>
      <c r="AE36" s="262"/>
      <c r="AG36" s="151">
        <v>1</v>
      </c>
      <c r="AH36" s="158">
        <v>5</v>
      </c>
      <c r="AI36" s="261"/>
      <c r="AJ36" s="262"/>
      <c r="AK36" s="261"/>
      <c r="AL36" s="262"/>
      <c r="AM36" s="261"/>
      <c r="AN36" s="262"/>
      <c r="AO36" s="261"/>
      <c r="AP36" s="262"/>
      <c r="AQ36" s="151">
        <v>1</v>
      </c>
      <c r="AR36" s="158">
        <v>5</v>
      </c>
      <c r="AS36" s="261"/>
      <c r="AT36" s="262"/>
      <c r="AU36" s="261"/>
      <c r="AV36" s="262"/>
      <c r="AW36" s="261"/>
      <c r="AX36" s="262"/>
      <c r="AY36" s="261"/>
      <c r="AZ36" s="262"/>
      <c r="BB36" s="151">
        <v>1</v>
      </c>
      <c r="BC36" s="158">
        <v>5</v>
      </c>
      <c r="BD36" s="261"/>
      <c r="BE36" s="262"/>
      <c r="BF36" s="261"/>
      <c r="BG36" s="262"/>
      <c r="BH36" s="261"/>
      <c r="BI36" s="262"/>
      <c r="BJ36" s="261"/>
      <c r="BK36" s="262"/>
    </row>
    <row r="37" spans="1:63" ht="19.5" thickTop="1" thickBot="1" x14ac:dyDescent="0.5">
      <c r="A37" s="151">
        <v>2</v>
      </c>
      <c r="B37" s="158">
        <v>3</v>
      </c>
      <c r="C37" s="257"/>
      <c r="D37" s="258"/>
      <c r="E37" s="257"/>
      <c r="F37" s="258"/>
      <c r="G37" s="257"/>
      <c r="H37" s="258"/>
      <c r="I37" s="257"/>
      <c r="J37" s="258"/>
      <c r="L37" s="151">
        <v>2</v>
      </c>
      <c r="M37" s="158">
        <v>3</v>
      </c>
      <c r="N37" s="257"/>
      <c r="O37" s="258"/>
      <c r="P37" s="257"/>
      <c r="Q37" s="258"/>
      <c r="R37" s="257"/>
      <c r="S37" s="258"/>
      <c r="T37" s="257"/>
      <c r="U37" s="258"/>
      <c r="V37" s="151">
        <v>2</v>
      </c>
      <c r="W37" s="158">
        <v>3</v>
      </c>
      <c r="X37" s="257"/>
      <c r="Y37" s="258"/>
      <c r="Z37" s="257"/>
      <c r="AA37" s="258"/>
      <c r="AB37" s="257"/>
      <c r="AC37" s="258"/>
      <c r="AD37" s="257"/>
      <c r="AE37" s="258"/>
      <c r="AG37" s="151">
        <v>2</v>
      </c>
      <c r="AH37" s="158">
        <v>3</v>
      </c>
      <c r="AI37" s="257"/>
      <c r="AJ37" s="258"/>
      <c r="AK37" s="257"/>
      <c r="AL37" s="258"/>
      <c r="AM37" s="257"/>
      <c r="AN37" s="258"/>
      <c r="AO37" s="257"/>
      <c r="AP37" s="258"/>
      <c r="AQ37" s="151">
        <v>2</v>
      </c>
      <c r="AR37" s="158">
        <v>3</v>
      </c>
      <c r="AS37" s="257"/>
      <c r="AT37" s="258"/>
      <c r="AU37" s="257"/>
      <c r="AV37" s="258"/>
      <c r="AW37" s="257"/>
      <c r="AX37" s="258"/>
      <c r="AY37" s="257"/>
      <c r="AZ37" s="258"/>
      <c r="BB37" s="151">
        <v>2</v>
      </c>
      <c r="BC37" s="158">
        <v>3</v>
      </c>
      <c r="BD37" s="257"/>
      <c r="BE37" s="258"/>
      <c r="BF37" s="257"/>
      <c r="BG37" s="258"/>
      <c r="BH37" s="257"/>
      <c r="BI37" s="258"/>
      <c r="BJ37" s="257"/>
      <c r="BK37" s="258"/>
    </row>
    <row r="38" spans="1:63" ht="19.5" thickTop="1" thickBot="1" x14ac:dyDescent="0.5">
      <c r="A38" s="151">
        <v>3</v>
      </c>
      <c r="B38" s="158">
        <v>4</v>
      </c>
      <c r="C38" s="257"/>
      <c r="D38" s="258"/>
      <c r="E38" s="257"/>
      <c r="F38" s="258"/>
      <c r="G38" s="257"/>
      <c r="H38" s="258"/>
      <c r="I38" s="257"/>
      <c r="J38" s="258"/>
      <c r="L38" s="151">
        <v>3</v>
      </c>
      <c r="M38" s="158">
        <v>4</v>
      </c>
      <c r="N38" s="257"/>
      <c r="O38" s="258"/>
      <c r="P38" s="257"/>
      <c r="Q38" s="258"/>
      <c r="R38" s="257"/>
      <c r="S38" s="258"/>
      <c r="T38" s="257"/>
      <c r="U38" s="258"/>
      <c r="V38" s="151">
        <v>3</v>
      </c>
      <c r="W38" s="158">
        <v>4</v>
      </c>
      <c r="X38" s="257"/>
      <c r="Y38" s="258"/>
      <c r="Z38" s="257"/>
      <c r="AA38" s="258"/>
      <c r="AB38" s="257"/>
      <c r="AC38" s="258"/>
      <c r="AD38" s="257"/>
      <c r="AE38" s="258"/>
      <c r="AG38" s="151">
        <v>3</v>
      </c>
      <c r="AH38" s="158">
        <v>4</v>
      </c>
      <c r="AI38" s="257"/>
      <c r="AJ38" s="258"/>
      <c r="AK38" s="257"/>
      <c r="AL38" s="258"/>
      <c r="AM38" s="257"/>
      <c r="AN38" s="258"/>
      <c r="AO38" s="257"/>
      <c r="AP38" s="258"/>
      <c r="AQ38" s="151">
        <v>3</v>
      </c>
      <c r="AR38" s="158">
        <v>4</v>
      </c>
      <c r="AS38" s="257"/>
      <c r="AT38" s="258"/>
      <c r="AU38" s="257"/>
      <c r="AV38" s="258"/>
      <c r="AW38" s="257"/>
      <c r="AX38" s="258"/>
      <c r="AY38" s="257"/>
      <c r="AZ38" s="258"/>
      <c r="BB38" s="151">
        <v>3</v>
      </c>
      <c r="BC38" s="158">
        <v>4</v>
      </c>
      <c r="BD38" s="257"/>
      <c r="BE38" s="258"/>
      <c r="BF38" s="257"/>
      <c r="BG38" s="258"/>
      <c r="BH38" s="257"/>
      <c r="BI38" s="258"/>
      <c r="BJ38" s="257"/>
      <c r="BK38" s="258"/>
    </row>
    <row r="39" spans="1:63" ht="19.5" thickTop="1" thickBot="1" x14ac:dyDescent="0.5">
      <c r="A39" s="151">
        <v>4</v>
      </c>
      <c r="B39" s="158">
        <v>4</v>
      </c>
      <c r="C39" s="257"/>
      <c r="D39" s="258"/>
      <c r="E39" s="257"/>
      <c r="F39" s="258"/>
      <c r="G39" s="257"/>
      <c r="H39" s="258"/>
      <c r="I39" s="257"/>
      <c r="J39" s="258"/>
      <c r="L39" s="151">
        <v>4</v>
      </c>
      <c r="M39" s="158">
        <v>4</v>
      </c>
      <c r="N39" s="257"/>
      <c r="O39" s="258"/>
      <c r="P39" s="257"/>
      <c r="Q39" s="258"/>
      <c r="R39" s="257"/>
      <c r="S39" s="258"/>
      <c r="T39" s="257"/>
      <c r="U39" s="258"/>
      <c r="V39" s="151">
        <v>4</v>
      </c>
      <c r="W39" s="158">
        <v>4</v>
      </c>
      <c r="X39" s="257"/>
      <c r="Y39" s="258"/>
      <c r="Z39" s="257"/>
      <c r="AA39" s="258"/>
      <c r="AB39" s="257"/>
      <c r="AC39" s="258"/>
      <c r="AD39" s="257"/>
      <c r="AE39" s="258"/>
      <c r="AG39" s="151">
        <v>4</v>
      </c>
      <c r="AH39" s="158">
        <v>4</v>
      </c>
      <c r="AI39" s="257"/>
      <c r="AJ39" s="258"/>
      <c r="AK39" s="257"/>
      <c r="AL39" s="258"/>
      <c r="AM39" s="257"/>
      <c r="AN39" s="258"/>
      <c r="AO39" s="257"/>
      <c r="AP39" s="258"/>
      <c r="AQ39" s="151">
        <v>4</v>
      </c>
      <c r="AR39" s="158">
        <v>4</v>
      </c>
      <c r="AS39" s="257"/>
      <c r="AT39" s="258"/>
      <c r="AU39" s="257"/>
      <c r="AV39" s="258"/>
      <c r="AW39" s="257"/>
      <c r="AX39" s="258"/>
      <c r="AY39" s="257"/>
      <c r="AZ39" s="258"/>
      <c r="BB39" s="151">
        <v>4</v>
      </c>
      <c r="BC39" s="158">
        <v>4</v>
      </c>
      <c r="BD39" s="257"/>
      <c r="BE39" s="258"/>
      <c r="BF39" s="257"/>
      <c r="BG39" s="258"/>
      <c r="BH39" s="257"/>
      <c r="BI39" s="258"/>
      <c r="BJ39" s="257"/>
      <c r="BK39" s="258"/>
    </row>
    <row r="40" spans="1:63" ht="19.5" thickTop="1" thickBot="1" x14ac:dyDescent="0.5">
      <c r="A40" s="151">
        <v>5</v>
      </c>
      <c r="B40" s="158">
        <v>3</v>
      </c>
      <c r="C40" s="257"/>
      <c r="D40" s="258"/>
      <c r="E40" s="257"/>
      <c r="F40" s="258"/>
      <c r="G40" s="257"/>
      <c r="H40" s="258"/>
      <c r="I40" s="257"/>
      <c r="J40" s="258"/>
      <c r="L40" s="151">
        <v>5</v>
      </c>
      <c r="M40" s="158">
        <v>3</v>
      </c>
      <c r="N40" s="257"/>
      <c r="O40" s="258"/>
      <c r="P40" s="257"/>
      <c r="Q40" s="258"/>
      <c r="R40" s="257"/>
      <c r="S40" s="258"/>
      <c r="T40" s="257"/>
      <c r="U40" s="258"/>
      <c r="V40" s="151">
        <v>5</v>
      </c>
      <c r="W40" s="158">
        <v>3</v>
      </c>
      <c r="X40" s="257"/>
      <c r="Y40" s="258"/>
      <c r="Z40" s="257"/>
      <c r="AA40" s="258"/>
      <c r="AB40" s="257"/>
      <c r="AC40" s="258"/>
      <c r="AD40" s="257"/>
      <c r="AE40" s="258"/>
      <c r="AG40" s="151">
        <v>5</v>
      </c>
      <c r="AH40" s="158">
        <v>3</v>
      </c>
      <c r="AI40" s="257"/>
      <c r="AJ40" s="258"/>
      <c r="AK40" s="257"/>
      <c r="AL40" s="258"/>
      <c r="AM40" s="257"/>
      <c r="AN40" s="258"/>
      <c r="AO40" s="257"/>
      <c r="AP40" s="258"/>
      <c r="AQ40" s="151">
        <v>5</v>
      </c>
      <c r="AR40" s="158">
        <v>3</v>
      </c>
      <c r="AS40" s="257"/>
      <c r="AT40" s="258"/>
      <c r="AU40" s="257"/>
      <c r="AV40" s="258"/>
      <c r="AW40" s="257"/>
      <c r="AX40" s="258"/>
      <c r="AY40" s="257"/>
      <c r="AZ40" s="258"/>
      <c r="BB40" s="151">
        <v>5</v>
      </c>
      <c r="BC40" s="158">
        <v>3</v>
      </c>
      <c r="BD40" s="257"/>
      <c r="BE40" s="258"/>
      <c r="BF40" s="257"/>
      <c r="BG40" s="258"/>
      <c r="BH40" s="257"/>
      <c r="BI40" s="258"/>
      <c r="BJ40" s="257"/>
      <c r="BK40" s="258"/>
    </row>
    <row r="41" spans="1:63" ht="19.5" thickTop="1" thickBot="1" x14ac:dyDescent="0.5">
      <c r="A41" s="151">
        <v>6</v>
      </c>
      <c r="B41" s="158">
        <v>4</v>
      </c>
      <c r="C41" s="257"/>
      <c r="D41" s="258"/>
      <c r="E41" s="257"/>
      <c r="F41" s="258"/>
      <c r="G41" s="257"/>
      <c r="H41" s="258"/>
      <c r="I41" s="257"/>
      <c r="J41" s="258"/>
      <c r="L41" s="151">
        <v>6</v>
      </c>
      <c r="M41" s="158">
        <v>4</v>
      </c>
      <c r="N41" s="257"/>
      <c r="O41" s="258"/>
      <c r="P41" s="257"/>
      <c r="Q41" s="258"/>
      <c r="R41" s="257"/>
      <c r="S41" s="258"/>
      <c r="T41" s="257"/>
      <c r="U41" s="258"/>
      <c r="V41" s="151">
        <v>6</v>
      </c>
      <c r="W41" s="158">
        <v>4</v>
      </c>
      <c r="X41" s="257"/>
      <c r="Y41" s="258"/>
      <c r="Z41" s="257"/>
      <c r="AA41" s="258"/>
      <c r="AB41" s="257"/>
      <c r="AC41" s="258"/>
      <c r="AD41" s="257"/>
      <c r="AE41" s="258"/>
      <c r="AG41" s="151">
        <v>6</v>
      </c>
      <c r="AH41" s="158">
        <v>4</v>
      </c>
      <c r="AI41" s="257"/>
      <c r="AJ41" s="258"/>
      <c r="AK41" s="257"/>
      <c r="AL41" s="258"/>
      <c r="AM41" s="257"/>
      <c r="AN41" s="258"/>
      <c r="AO41" s="257"/>
      <c r="AP41" s="258"/>
      <c r="AQ41" s="151">
        <v>6</v>
      </c>
      <c r="AR41" s="158">
        <v>4</v>
      </c>
      <c r="AS41" s="257"/>
      <c r="AT41" s="258"/>
      <c r="AU41" s="257"/>
      <c r="AV41" s="258"/>
      <c r="AW41" s="257"/>
      <c r="AX41" s="258"/>
      <c r="AY41" s="257"/>
      <c r="AZ41" s="258"/>
      <c r="BB41" s="151">
        <v>6</v>
      </c>
      <c r="BC41" s="158">
        <v>4</v>
      </c>
      <c r="BD41" s="257"/>
      <c r="BE41" s="258"/>
      <c r="BF41" s="257"/>
      <c r="BG41" s="258"/>
      <c r="BH41" s="257"/>
      <c r="BI41" s="258"/>
      <c r="BJ41" s="257"/>
      <c r="BK41" s="258"/>
    </row>
    <row r="42" spans="1:63" ht="19.5" thickTop="1" thickBot="1" x14ac:dyDescent="0.5">
      <c r="A42" s="151">
        <v>7</v>
      </c>
      <c r="B42" s="158">
        <v>3</v>
      </c>
      <c r="C42" s="257"/>
      <c r="D42" s="258"/>
      <c r="E42" s="257"/>
      <c r="F42" s="258"/>
      <c r="G42" s="257"/>
      <c r="H42" s="258"/>
      <c r="I42" s="257"/>
      <c r="J42" s="258"/>
      <c r="L42" s="151">
        <v>7</v>
      </c>
      <c r="M42" s="158">
        <v>3</v>
      </c>
      <c r="N42" s="257"/>
      <c r="O42" s="258"/>
      <c r="P42" s="257"/>
      <c r="Q42" s="258"/>
      <c r="R42" s="257"/>
      <c r="S42" s="258"/>
      <c r="T42" s="257"/>
      <c r="U42" s="258"/>
      <c r="V42" s="151">
        <v>7</v>
      </c>
      <c r="W42" s="158">
        <v>3</v>
      </c>
      <c r="X42" s="257"/>
      <c r="Y42" s="258"/>
      <c r="Z42" s="257"/>
      <c r="AA42" s="258"/>
      <c r="AB42" s="257"/>
      <c r="AC42" s="258"/>
      <c r="AD42" s="257"/>
      <c r="AE42" s="258"/>
      <c r="AG42" s="151">
        <v>7</v>
      </c>
      <c r="AH42" s="158">
        <v>3</v>
      </c>
      <c r="AI42" s="257"/>
      <c r="AJ42" s="258"/>
      <c r="AK42" s="257"/>
      <c r="AL42" s="258"/>
      <c r="AM42" s="257"/>
      <c r="AN42" s="258"/>
      <c r="AO42" s="257"/>
      <c r="AP42" s="258"/>
      <c r="AQ42" s="151">
        <v>7</v>
      </c>
      <c r="AR42" s="158">
        <v>3</v>
      </c>
      <c r="AS42" s="257"/>
      <c r="AT42" s="258"/>
      <c r="AU42" s="257"/>
      <c r="AV42" s="258"/>
      <c r="AW42" s="257"/>
      <c r="AX42" s="258"/>
      <c r="AY42" s="257"/>
      <c r="AZ42" s="258"/>
      <c r="BB42" s="151">
        <v>7</v>
      </c>
      <c r="BC42" s="158">
        <v>3</v>
      </c>
      <c r="BD42" s="257"/>
      <c r="BE42" s="258"/>
      <c r="BF42" s="257"/>
      <c r="BG42" s="258"/>
      <c r="BH42" s="257"/>
      <c r="BI42" s="258"/>
      <c r="BJ42" s="257"/>
      <c r="BK42" s="258"/>
    </row>
    <row r="43" spans="1:63" ht="19.5" thickTop="1" thickBot="1" x14ac:dyDescent="0.5">
      <c r="A43" s="151">
        <v>8</v>
      </c>
      <c r="B43" s="158">
        <v>4</v>
      </c>
      <c r="C43" s="257"/>
      <c r="D43" s="258"/>
      <c r="E43" s="257"/>
      <c r="F43" s="258"/>
      <c r="G43" s="257"/>
      <c r="H43" s="258"/>
      <c r="I43" s="257"/>
      <c r="J43" s="258"/>
      <c r="L43" s="151">
        <v>8</v>
      </c>
      <c r="M43" s="158">
        <v>4</v>
      </c>
      <c r="N43" s="257"/>
      <c r="O43" s="258"/>
      <c r="P43" s="257"/>
      <c r="Q43" s="258"/>
      <c r="R43" s="257"/>
      <c r="S43" s="258"/>
      <c r="T43" s="257"/>
      <c r="U43" s="258"/>
      <c r="V43" s="151">
        <v>8</v>
      </c>
      <c r="W43" s="158">
        <v>4</v>
      </c>
      <c r="X43" s="257"/>
      <c r="Y43" s="258"/>
      <c r="Z43" s="257"/>
      <c r="AA43" s="258"/>
      <c r="AB43" s="257"/>
      <c r="AC43" s="258"/>
      <c r="AD43" s="257"/>
      <c r="AE43" s="258"/>
      <c r="AG43" s="151">
        <v>8</v>
      </c>
      <c r="AH43" s="158">
        <v>4</v>
      </c>
      <c r="AI43" s="257"/>
      <c r="AJ43" s="258"/>
      <c r="AK43" s="257"/>
      <c r="AL43" s="258"/>
      <c r="AM43" s="257"/>
      <c r="AN43" s="258"/>
      <c r="AO43" s="257"/>
      <c r="AP43" s="258"/>
      <c r="AQ43" s="151">
        <v>8</v>
      </c>
      <c r="AR43" s="158">
        <v>4</v>
      </c>
      <c r="AS43" s="257"/>
      <c r="AT43" s="258"/>
      <c r="AU43" s="257"/>
      <c r="AV43" s="258"/>
      <c r="AW43" s="257"/>
      <c r="AX43" s="258"/>
      <c r="AY43" s="257"/>
      <c r="AZ43" s="258"/>
      <c r="BB43" s="151">
        <v>8</v>
      </c>
      <c r="BC43" s="158">
        <v>4</v>
      </c>
      <c r="BD43" s="257"/>
      <c r="BE43" s="258"/>
      <c r="BF43" s="257"/>
      <c r="BG43" s="258"/>
      <c r="BH43" s="257"/>
      <c r="BI43" s="258"/>
      <c r="BJ43" s="257"/>
      <c r="BK43" s="258"/>
    </row>
    <row r="44" spans="1:63" ht="19.5" thickTop="1" thickBot="1" x14ac:dyDescent="0.5">
      <c r="A44" s="152">
        <v>9</v>
      </c>
      <c r="B44" s="158">
        <v>4</v>
      </c>
      <c r="C44" s="251"/>
      <c r="D44" s="252"/>
      <c r="E44" s="251"/>
      <c r="F44" s="252"/>
      <c r="G44" s="251"/>
      <c r="H44" s="252"/>
      <c r="I44" s="251"/>
      <c r="J44" s="252"/>
      <c r="L44" s="152">
        <v>9</v>
      </c>
      <c r="M44" s="158">
        <v>4</v>
      </c>
      <c r="N44" s="251"/>
      <c r="O44" s="252"/>
      <c r="P44" s="251"/>
      <c r="Q44" s="252"/>
      <c r="R44" s="251"/>
      <c r="S44" s="252"/>
      <c r="T44" s="251"/>
      <c r="U44" s="252"/>
      <c r="V44" s="152">
        <v>9</v>
      </c>
      <c r="W44" s="158">
        <v>4</v>
      </c>
      <c r="X44" s="251"/>
      <c r="Y44" s="252"/>
      <c r="Z44" s="251"/>
      <c r="AA44" s="252"/>
      <c r="AB44" s="251"/>
      <c r="AC44" s="252"/>
      <c r="AD44" s="251"/>
      <c r="AE44" s="252"/>
      <c r="AG44" s="152">
        <v>9</v>
      </c>
      <c r="AH44" s="158">
        <v>4</v>
      </c>
      <c r="AI44" s="251"/>
      <c r="AJ44" s="252"/>
      <c r="AK44" s="251"/>
      <c r="AL44" s="252"/>
      <c r="AM44" s="251"/>
      <c r="AN44" s="252"/>
      <c r="AO44" s="251"/>
      <c r="AP44" s="252"/>
      <c r="AQ44" s="152">
        <v>9</v>
      </c>
      <c r="AR44" s="158">
        <v>4</v>
      </c>
      <c r="AS44" s="251"/>
      <c r="AT44" s="252"/>
      <c r="AU44" s="251"/>
      <c r="AV44" s="252"/>
      <c r="AW44" s="251"/>
      <c r="AX44" s="252"/>
      <c r="AY44" s="251"/>
      <c r="AZ44" s="252"/>
      <c r="BB44" s="152">
        <v>9</v>
      </c>
      <c r="BC44" s="158">
        <v>4</v>
      </c>
      <c r="BD44" s="251"/>
      <c r="BE44" s="252"/>
      <c r="BF44" s="251"/>
      <c r="BG44" s="252"/>
      <c r="BH44" s="251"/>
      <c r="BI44" s="252"/>
      <c r="BJ44" s="251"/>
      <c r="BK44" s="252"/>
    </row>
    <row r="45" spans="1:63" ht="19.5" thickTop="1" thickBot="1" x14ac:dyDescent="0.5">
      <c r="A45" s="159" t="s">
        <v>3</v>
      </c>
      <c r="B45" s="160">
        <f>B12</f>
        <v>34</v>
      </c>
      <c r="C45" s="253"/>
      <c r="D45" s="254"/>
      <c r="E45" s="253"/>
      <c r="F45" s="254"/>
      <c r="G45" s="253"/>
      <c r="H45" s="254"/>
      <c r="I45" s="253"/>
      <c r="J45" s="254"/>
      <c r="L45" s="159" t="s">
        <v>3</v>
      </c>
      <c r="M45" s="160">
        <f>B45</f>
        <v>34</v>
      </c>
      <c r="N45" s="253"/>
      <c r="O45" s="254"/>
      <c r="P45" s="253"/>
      <c r="Q45" s="254"/>
      <c r="R45" s="253"/>
      <c r="S45" s="254"/>
      <c r="T45" s="253"/>
      <c r="U45" s="254"/>
      <c r="V45" s="159" t="s">
        <v>3</v>
      </c>
      <c r="W45" s="160">
        <f>B45</f>
        <v>34</v>
      </c>
      <c r="X45" s="253"/>
      <c r="Y45" s="254"/>
      <c r="Z45" s="253"/>
      <c r="AA45" s="254"/>
      <c r="AB45" s="253"/>
      <c r="AC45" s="254"/>
      <c r="AD45" s="253"/>
      <c r="AE45" s="254"/>
      <c r="AG45" s="159" t="s">
        <v>3</v>
      </c>
      <c r="AH45" s="160">
        <f>B45</f>
        <v>34</v>
      </c>
      <c r="AI45" s="253"/>
      <c r="AJ45" s="254"/>
      <c r="AK45" s="253"/>
      <c r="AL45" s="254"/>
      <c r="AM45" s="253"/>
      <c r="AN45" s="254"/>
      <c r="AO45" s="253"/>
      <c r="AP45" s="254"/>
      <c r="AQ45" s="159" t="s">
        <v>3</v>
      </c>
      <c r="AR45" s="160">
        <f>B45</f>
        <v>34</v>
      </c>
      <c r="AS45" s="253"/>
      <c r="AT45" s="254"/>
      <c r="AU45" s="253"/>
      <c r="AV45" s="254"/>
      <c r="AW45" s="253"/>
      <c r="AX45" s="254"/>
      <c r="AY45" s="253"/>
      <c r="AZ45" s="254"/>
      <c r="BB45" s="159" t="s">
        <v>3</v>
      </c>
      <c r="BC45" s="160">
        <f>B45</f>
        <v>34</v>
      </c>
      <c r="BD45" s="253"/>
      <c r="BE45" s="254"/>
      <c r="BF45" s="253"/>
      <c r="BG45" s="254"/>
      <c r="BH45" s="253"/>
      <c r="BI45" s="254"/>
      <c r="BJ45" s="253"/>
      <c r="BK45" s="254"/>
    </row>
    <row r="46" spans="1:63" ht="19.5" thickTop="1" thickBot="1" x14ac:dyDescent="0.5">
      <c r="A46" s="153">
        <v>10</v>
      </c>
      <c r="B46" s="158">
        <v>4</v>
      </c>
      <c r="C46" s="259"/>
      <c r="D46" s="260"/>
      <c r="E46" s="259"/>
      <c r="F46" s="260"/>
      <c r="G46" s="259"/>
      <c r="H46" s="260"/>
      <c r="I46" s="259"/>
      <c r="J46" s="260"/>
      <c r="L46" s="153">
        <v>10</v>
      </c>
      <c r="M46" s="158">
        <v>4</v>
      </c>
      <c r="N46" s="259"/>
      <c r="O46" s="260"/>
      <c r="P46" s="259"/>
      <c r="Q46" s="260"/>
      <c r="R46" s="259"/>
      <c r="S46" s="260"/>
      <c r="T46" s="259"/>
      <c r="U46" s="260"/>
      <c r="V46" s="153">
        <v>10</v>
      </c>
      <c r="W46" s="158">
        <v>4</v>
      </c>
      <c r="X46" s="259"/>
      <c r="Y46" s="260"/>
      <c r="Z46" s="259"/>
      <c r="AA46" s="260"/>
      <c r="AB46" s="259"/>
      <c r="AC46" s="260"/>
      <c r="AD46" s="259"/>
      <c r="AE46" s="260"/>
      <c r="AG46" s="153">
        <v>10</v>
      </c>
      <c r="AH46" s="158">
        <v>4</v>
      </c>
      <c r="AI46" s="259"/>
      <c r="AJ46" s="260"/>
      <c r="AK46" s="259"/>
      <c r="AL46" s="260"/>
      <c r="AM46" s="259"/>
      <c r="AN46" s="260"/>
      <c r="AO46" s="259"/>
      <c r="AP46" s="260"/>
      <c r="AQ46" s="153">
        <v>10</v>
      </c>
      <c r="AR46" s="158">
        <v>4</v>
      </c>
      <c r="AS46" s="259"/>
      <c r="AT46" s="260"/>
      <c r="AU46" s="259"/>
      <c r="AV46" s="260"/>
      <c r="AW46" s="259"/>
      <c r="AX46" s="260"/>
      <c r="AY46" s="259"/>
      <c r="AZ46" s="260"/>
      <c r="BB46" s="153">
        <v>10</v>
      </c>
      <c r="BC46" s="158">
        <v>4</v>
      </c>
      <c r="BD46" s="259"/>
      <c r="BE46" s="260"/>
      <c r="BF46" s="259"/>
      <c r="BG46" s="260"/>
      <c r="BH46" s="259"/>
      <c r="BI46" s="260"/>
      <c r="BJ46" s="259"/>
      <c r="BK46" s="260"/>
    </row>
    <row r="47" spans="1:63" ht="19.5" thickTop="1" thickBot="1" x14ac:dyDescent="0.5">
      <c r="A47" s="151">
        <v>11</v>
      </c>
      <c r="B47" s="158">
        <v>5</v>
      </c>
      <c r="C47" s="257"/>
      <c r="D47" s="258"/>
      <c r="E47" s="257"/>
      <c r="F47" s="258"/>
      <c r="G47" s="257"/>
      <c r="H47" s="258"/>
      <c r="I47" s="257"/>
      <c r="J47" s="258"/>
      <c r="L47" s="151">
        <v>11</v>
      </c>
      <c r="M47" s="158">
        <v>5</v>
      </c>
      <c r="N47" s="257"/>
      <c r="O47" s="258"/>
      <c r="P47" s="257"/>
      <c r="Q47" s="258"/>
      <c r="R47" s="257"/>
      <c r="S47" s="258"/>
      <c r="T47" s="257"/>
      <c r="U47" s="258"/>
      <c r="V47" s="151">
        <v>11</v>
      </c>
      <c r="W47" s="158">
        <v>5</v>
      </c>
      <c r="X47" s="257"/>
      <c r="Y47" s="258"/>
      <c r="Z47" s="257"/>
      <c r="AA47" s="258"/>
      <c r="AB47" s="257"/>
      <c r="AC47" s="258"/>
      <c r="AD47" s="257"/>
      <c r="AE47" s="258"/>
      <c r="AG47" s="151">
        <v>11</v>
      </c>
      <c r="AH47" s="158">
        <v>5</v>
      </c>
      <c r="AI47" s="257"/>
      <c r="AJ47" s="258"/>
      <c r="AK47" s="257"/>
      <c r="AL47" s="258"/>
      <c r="AM47" s="257"/>
      <c r="AN47" s="258"/>
      <c r="AO47" s="257"/>
      <c r="AP47" s="258"/>
      <c r="AQ47" s="151">
        <v>11</v>
      </c>
      <c r="AR47" s="158">
        <v>5</v>
      </c>
      <c r="AS47" s="257"/>
      <c r="AT47" s="258"/>
      <c r="AU47" s="257"/>
      <c r="AV47" s="258"/>
      <c r="AW47" s="257"/>
      <c r="AX47" s="258"/>
      <c r="AY47" s="257"/>
      <c r="AZ47" s="258"/>
      <c r="BB47" s="151">
        <v>11</v>
      </c>
      <c r="BC47" s="158">
        <v>5</v>
      </c>
      <c r="BD47" s="257"/>
      <c r="BE47" s="258"/>
      <c r="BF47" s="257"/>
      <c r="BG47" s="258"/>
      <c r="BH47" s="257"/>
      <c r="BI47" s="258"/>
      <c r="BJ47" s="257"/>
      <c r="BK47" s="258"/>
    </row>
    <row r="48" spans="1:63" ht="19.5" thickTop="1" thickBot="1" x14ac:dyDescent="0.5">
      <c r="A48" s="151">
        <v>12</v>
      </c>
      <c r="B48" s="158">
        <v>4</v>
      </c>
      <c r="C48" s="257"/>
      <c r="D48" s="258"/>
      <c r="E48" s="257"/>
      <c r="F48" s="258"/>
      <c r="G48" s="257"/>
      <c r="H48" s="258"/>
      <c r="I48" s="257"/>
      <c r="J48" s="258"/>
      <c r="L48" s="151">
        <v>12</v>
      </c>
      <c r="M48" s="158">
        <v>4</v>
      </c>
      <c r="N48" s="257"/>
      <c r="O48" s="258"/>
      <c r="P48" s="257"/>
      <c r="Q48" s="258"/>
      <c r="R48" s="257"/>
      <c r="S48" s="258"/>
      <c r="T48" s="257"/>
      <c r="U48" s="258"/>
      <c r="V48" s="151">
        <v>12</v>
      </c>
      <c r="W48" s="158">
        <v>4</v>
      </c>
      <c r="X48" s="257"/>
      <c r="Y48" s="258"/>
      <c r="Z48" s="257"/>
      <c r="AA48" s="258"/>
      <c r="AB48" s="257"/>
      <c r="AC48" s="258"/>
      <c r="AD48" s="257"/>
      <c r="AE48" s="258"/>
      <c r="AG48" s="151">
        <v>12</v>
      </c>
      <c r="AH48" s="158">
        <v>4</v>
      </c>
      <c r="AI48" s="257"/>
      <c r="AJ48" s="258"/>
      <c r="AK48" s="257"/>
      <c r="AL48" s="258"/>
      <c r="AM48" s="257"/>
      <c r="AN48" s="258"/>
      <c r="AO48" s="257"/>
      <c r="AP48" s="258"/>
      <c r="AQ48" s="151">
        <v>12</v>
      </c>
      <c r="AR48" s="158">
        <v>4</v>
      </c>
      <c r="AS48" s="257"/>
      <c r="AT48" s="258"/>
      <c r="AU48" s="257"/>
      <c r="AV48" s="258"/>
      <c r="AW48" s="257"/>
      <c r="AX48" s="258"/>
      <c r="AY48" s="257"/>
      <c r="AZ48" s="258"/>
      <c r="BB48" s="151">
        <v>12</v>
      </c>
      <c r="BC48" s="158">
        <v>4</v>
      </c>
      <c r="BD48" s="257"/>
      <c r="BE48" s="258"/>
      <c r="BF48" s="257"/>
      <c r="BG48" s="258"/>
      <c r="BH48" s="257"/>
      <c r="BI48" s="258"/>
      <c r="BJ48" s="257"/>
      <c r="BK48" s="258"/>
    </row>
    <row r="49" spans="1:63" ht="19.5" thickTop="1" thickBot="1" x14ac:dyDescent="0.5">
      <c r="A49" s="151">
        <v>13</v>
      </c>
      <c r="B49" s="158">
        <v>3</v>
      </c>
      <c r="C49" s="257"/>
      <c r="D49" s="258"/>
      <c r="E49" s="257"/>
      <c r="F49" s="258"/>
      <c r="G49" s="257"/>
      <c r="H49" s="258"/>
      <c r="I49" s="257"/>
      <c r="J49" s="258"/>
      <c r="L49" s="151">
        <v>13</v>
      </c>
      <c r="M49" s="158">
        <v>3</v>
      </c>
      <c r="N49" s="257"/>
      <c r="O49" s="258"/>
      <c r="P49" s="257"/>
      <c r="Q49" s="258"/>
      <c r="R49" s="257"/>
      <c r="S49" s="258"/>
      <c r="T49" s="257"/>
      <c r="U49" s="258"/>
      <c r="V49" s="151">
        <v>13</v>
      </c>
      <c r="W49" s="158">
        <v>3</v>
      </c>
      <c r="X49" s="257"/>
      <c r="Y49" s="258"/>
      <c r="Z49" s="257"/>
      <c r="AA49" s="258"/>
      <c r="AB49" s="257"/>
      <c r="AC49" s="258"/>
      <c r="AD49" s="257"/>
      <c r="AE49" s="258"/>
      <c r="AG49" s="151">
        <v>13</v>
      </c>
      <c r="AH49" s="158">
        <v>3</v>
      </c>
      <c r="AI49" s="257"/>
      <c r="AJ49" s="258"/>
      <c r="AK49" s="257"/>
      <c r="AL49" s="258"/>
      <c r="AM49" s="257"/>
      <c r="AN49" s="258"/>
      <c r="AO49" s="257"/>
      <c r="AP49" s="258"/>
      <c r="AQ49" s="151">
        <v>13</v>
      </c>
      <c r="AR49" s="158">
        <v>3</v>
      </c>
      <c r="AS49" s="257"/>
      <c r="AT49" s="258"/>
      <c r="AU49" s="257"/>
      <c r="AV49" s="258"/>
      <c r="AW49" s="257"/>
      <c r="AX49" s="258"/>
      <c r="AY49" s="257"/>
      <c r="AZ49" s="258"/>
      <c r="BB49" s="151">
        <v>13</v>
      </c>
      <c r="BC49" s="158">
        <v>3</v>
      </c>
      <c r="BD49" s="257"/>
      <c r="BE49" s="258"/>
      <c r="BF49" s="257"/>
      <c r="BG49" s="258"/>
      <c r="BH49" s="257"/>
      <c r="BI49" s="258"/>
      <c r="BJ49" s="257"/>
      <c r="BK49" s="258"/>
    </row>
    <row r="50" spans="1:63" ht="19.5" thickTop="1" thickBot="1" x14ac:dyDescent="0.5">
      <c r="A50" s="151">
        <v>14</v>
      </c>
      <c r="B50" s="158">
        <v>4</v>
      </c>
      <c r="C50" s="257"/>
      <c r="D50" s="258"/>
      <c r="E50" s="257"/>
      <c r="F50" s="258"/>
      <c r="G50" s="257"/>
      <c r="H50" s="258"/>
      <c r="I50" s="257"/>
      <c r="J50" s="258"/>
      <c r="L50" s="151">
        <v>14</v>
      </c>
      <c r="M50" s="158">
        <v>4</v>
      </c>
      <c r="N50" s="257"/>
      <c r="O50" s="258"/>
      <c r="P50" s="257"/>
      <c r="Q50" s="258"/>
      <c r="R50" s="257"/>
      <c r="S50" s="258"/>
      <c r="T50" s="257"/>
      <c r="U50" s="258"/>
      <c r="V50" s="151">
        <v>14</v>
      </c>
      <c r="W50" s="158">
        <v>4</v>
      </c>
      <c r="X50" s="257"/>
      <c r="Y50" s="258"/>
      <c r="Z50" s="257"/>
      <c r="AA50" s="258"/>
      <c r="AB50" s="257"/>
      <c r="AC50" s="258"/>
      <c r="AD50" s="257"/>
      <c r="AE50" s="258"/>
      <c r="AG50" s="151">
        <v>14</v>
      </c>
      <c r="AH50" s="158">
        <v>4</v>
      </c>
      <c r="AI50" s="257"/>
      <c r="AJ50" s="258"/>
      <c r="AK50" s="257"/>
      <c r="AL50" s="258"/>
      <c r="AM50" s="257"/>
      <c r="AN50" s="258"/>
      <c r="AO50" s="257"/>
      <c r="AP50" s="258"/>
      <c r="AQ50" s="151">
        <v>14</v>
      </c>
      <c r="AR50" s="158">
        <v>4</v>
      </c>
      <c r="AS50" s="257"/>
      <c r="AT50" s="258"/>
      <c r="AU50" s="257"/>
      <c r="AV50" s="258"/>
      <c r="AW50" s="257"/>
      <c r="AX50" s="258"/>
      <c r="AY50" s="257"/>
      <c r="AZ50" s="258"/>
      <c r="BB50" s="151">
        <v>14</v>
      </c>
      <c r="BC50" s="158">
        <v>4</v>
      </c>
      <c r="BD50" s="257"/>
      <c r="BE50" s="258"/>
      <c r="BF50" s="257"/>
      <c r="BG50" s="258"/>
      <c r="BH50" s="257"/>
      <c r="BI50" s="258"/>
      <c r="BJ50" s="257"/>
      <c r="BK50" s="258"/>
    </row>
    <row r="51" spans="1:63" ht="19.5" thickTop="1" thickBot="1" x14ac:dyDescent="0.5">
      <c r="A51" s="151">
        <v>15</v>
      </c>
      <c r="B51" s="158">
        <v>3</v>
      </c>
      <c r="C51" s="257"/>
      <c r="D51" s="258"/>
      <c r="E51" s="257"/>
      <c r="F51" s="258"/>
      <c r="G51" s="257"/>
      <c r="H51" s="258"/>
      <c r="I51" s="257"/>
      <c r="J51" s="258"/>
      <c r="L51" s="151">
        <v>15</v>
      </c>
      <c r="M51" s="158">
        <v>3</v>
      </c>
      <c r="N51" s="257"/>
      <c r="O51" s="258"/>
      <c r="P51" s="257"/>
      <c r="Q51" s="258"/>
      <c r="R51" s="257"/>
      <c r="S51" s="258"/>
      <c r="T51" s="257"/>
      <c r="U51" s="258"/>
      <c r="V51" s="151">
        <v>15</v>
      </c>
      <c r="W51" s="158">
        <v>3</v>
      </c>
      <c r="X51" s="257"/>
      <c r="Y51" s="258"/>
      <c r="Z51" s="257"/>
      <c r="AA51" s="258"/>
      <c r="AB51" s="257"/>
      <c r="AC51" s="258"/>
      <c r="AD51" s="257"/>
      <c r="AE51" s="258"/>
      <c r="AG51" s="151">
        <v>15</v>
      </c>
      <c r="AH51" s="158">
        <v>3</v>
      </c>
      <c r="AI51" s="257"/>
      <c r="AJ51" s="258"/>
      <c r="AK51" s="257"/>
      <c r="AL51" s="258"/>
      <c r="AM51" s="257"/>
      <c r="AN51" s="258"/>
      <c r="AO51" s="257"/>
      <c r="AP51" s="258"/>
      <c r="AQ51" s="151">
        <v>15</v>
      </c>
      <c r="AR51" s="158">
        <v>3</v>
      </c>
      <c r="AS51" s="257"/>
      <c r="AT51" s="258"/>
      <c r="AU51" s="257"/>
      <c r="AV51" s="258"/>
      <c r="AW51" s="257"/>
      <c r="AX51" s="258"/>
      <c r="AY51" s="257"/>
      <c r="AZ51" s="258"/>
      <c r="BB51" s="151">
        <v>15</v>
      </c>
      <c r="BC51" s="158">
        <v>3</v>
      </c>
      <c r="BD51" s="257"/>
      <c r="BE51" s="258"/>
      <c r="BF51" s="257"/>
      <c r="BG51" s="258"/>
      <c r="BH51" s="257"/>
      <c r="BI51" s="258"/>
      <c r="BJ51" s="257"/>
      <c r="BK51" s="258"/>
    </row>
    <row r="52" spans="1:63" ht="19.5" thickTop="1" thickBot="1" x14ac:dyDescent="0.5">
      <c r="A52" s="151">
        <v>16</v>
      </c>
      <c r="B52" s="158">
        <v>4</v>
      </c>
      <c r="C52" s="257"/>
      <c r="D52" s="258"/>
      <c r="E52" s="257"/>
      <c r="F52" s="258"/>
      <c r="G52" s="257"/>
      <c r="H52" s="258"/>
      <c r="I52" s="257"/>
      <c r="J52" s="258"/>
      <c r="L52" s="151">
        <v>16</v>
      </c>
      <c r="M52" s="158">
        <v>4</v>
      </c>
      <c r="N52" s="257"/>
      <c r="O52" s="258"/>
      <c r="P52" s="257"/>
      <c r="Q52" s="258"/>
      <c r="R52" s="257"/>
      <c r="S52" s="258"/>
      <c r="T52" s="257"/>
      <c r="U52" s="258"/>
      <c r="V52" s="151">
        <v>16</v>
      </c>
      <c r="W52" s="158">
        <v>4</v>
      </c>
      <c r="X52" s="257"/>
      <c r="Y52" s="258"/>
      <c r="Z52" s="257"/>
      <c r="AA52" s="258"/>
      <c r="AB52" s="257"/>
      <c r="AC52" s="258"/>
      <c r="AD52" s="257"/>
      <c r="AE52" s="258"/>
      <c r="AG52" s="151">
        <v>16</v>
      </c>
      <c r="AH52" s="158">
        <v>4</v>
      </c>
      <c r="AI52" s="257"/>
      <c r="AJ52" s="258"/>
      <c r="AK52" s="257"/>
      <c r="AL52" s="258"/>
      <c r="AM52" s="257"/>
      <c r="AN52" s="258"/>
      <c r="AO52" s="257"/>
      <c r="AP52" s="258"/>
      <c r="AQ52" s="151">
        <v>16</v>
      </c>
      <c r="AR52" s="158">
        <v>4</v>
      </c>
      <c r="AS52" s="257"/>
      <c r="AT52" s="258"/>
      <c r="AU52" s="257"/>
      <c r="AV52" s="258"/>
      <c r="AW52" s="257"/>
      <c r="AX52" s="258"/>
      <c r="AY52" s="257"/>
      <c r="AZ52" s="258"/>
      <c r="BB52" s="151">
        <v>16</v>
      </c>
      <c r="BC52" s="158">
        <v>4</v>
      </c>
      <c r="BD52" s="257"/>
      <c r="BE52" s="258"/>
      <c r="BF52" s="257"/>
      <c r="BG52" s="258"/>
      <c r="BH52" s="257"/>
      <c r="BI52" s="258"/>
      <c r="BJ52" s="257"/>
      <c r="BK52" s="258"/>
    </row>
    <row r="53" spans="1:63" ht="19.5" thickTop="1" thickBot="1" x14ac:dyDescent="0.5">
      <c r="A53" s="151">
        <v>17</v>
      </c>
      <c r="B53" s="158">
        <v>4</v>
      </c>
      <c r="C53" s="257"/>
      <c r="D53" s="258"/>
      <c r="E53" s="257"/>
      <c r="F53" s="258"/>
      <c r="G53" s="257"/>
      <c r="H53" s="258"/>
      <c r="I53" s="257"/>
      <c r="J53" s="258"/>
      <c r="L53" s="151">
        <v>17</v>
      </c>
      <c r="M53" s="158">
        <v>4</v>
      </c>
      <c r="N53" s="257"/>
      <c r="O53" s="258"/>
      <c r="P53" s="257"/>
      <c r="Q53" s="258"/>
      <c r="R53" s="257"/>
      <c r="S53" s="258"/>
      <c r="T53" s="257"/>
      <c r="U53" s="258"/>
      <c r="V53" s="151">
        <v>17</v>
      </c>
      <c r="W53" s="158">
        <v>4</v>
      </c>
      <c r="X53" s="257"/>
      <c r="Y53" s="258"/>
      <c r="Z53" s="257"/>
      <c r="AA53" s="258"/>
      <c r="AB53" s="257"/>
      <c r="AC53" s="258"/>
      <c r="AD53" s="257"/>
      <c r="AE53" s="258"/>
      <c r="AG53" s="151">
        <v>17</v>
      </c>
      <c r="AH53" s="158">
        <v>4</v>
      </c>
      <c r="AI53" s="257"/>
      <c r="AJ53" s="258"/>
      <c r="AK53" s="257"/>
      <c r="AL53" s="258"/>
      <c r="AM53" s="257"/>
      <c r="AN53" s="258"/>
      <c r="AO53" s="257"/>
      <c r="AP53" s="258"/>
      <c r="AQ53" s="151">
        <v>17</v>
      </c>
      <c r="AR53" s="158">
        <v>4</v>
      </c>
      <c r="AS53" s="257"/>
      <c r="AT53" s="258"/>
      <c r="AU53" s="257"/>
      <c r="AV53" s="258"/>
      <c r="AW53" s="257"/>
      <c r="AX53" s="258"/>
      <c r="AY53" s="257"/>
      <c r="AZ53" s="258"/>
      <c r="BB53" s="151">
        <v>17</v>
      </c>
      <c r="BC53" s="158">
        <v>4</v>
      </c>
      <c r="BD53" s="257"/>
      <c r="BE53" s="258"/>
      <c r="BF53" s="257"/>
      <c r="BG53" s="258"/>
      <c r="BH53" s="257"/>
      <c r="BI53" s="258"/>
      <c r="BJ53" s="257"/>
      <c r="BK53" s="258"/>
    </row>
    <row r="54" spans="1:63" ht="19.5" thickTop="1" thickBot="1" x14ac:dyDescent="0.5">
      <c r="A54" s="151">
        <v>18</v>
      </c>
      <c r="B54" s="158">
        <v>5</v>
      </c>
      <c r="C54" s="251"/>
      <c r="D54" s="252"/>
      <c r="E54" s="251"/>
      <c r="F54" s="252"/>
      <c r="G54" s="251"/>
      <c r="H54" s="252"/>
      <c r="I54" s="251"/>
      <c r="J54" s="252"/>
      <c r="L54" s="151">
        <v>18</v>
      </c>
      <c r="M54" s="158">
        <v>5</v>
      </c>
      <c r="N54" s="251"/>
      <c r="O54" s="252"/>
      <c r="P54" s="251"/>
      <c r="Q54" s="252"/>
      <c r="R54" s="251"/>
      <c r="S54" s="252"/>
      <c r="T54" s="251"/>
      <c r="U54" s="252"/>
      <c r="V54" s="151">
        <v>18</v>
      </c>
      <c r="W54" s="158">
        <v>5</v>
      </c>
      <c r="X54" s="251"/>
      <c r="Y54" s="252"/>
      <c r="Z54" s="251"/>
      <c r="AA54" s="252"/>
      <c r="AB54" s="251"/>
      <c r="AC54" s="252"/>
      <c r="AD54" s="251"/>
      <c r="AE54" s="252"/>
      <c r="AG54" s="151">
        <v>18</v>
      </c>
      <c r="AH54" s="158">
        <v>5</v>
      </c>
      <c r="AI54" s="251"/>
      <c r="AJ54" s="252"/>
      <c r="AK54" s="251"/>
      <c r="AL54" s="252"/>
      <c r="AM54" s="251"/>
      <c r="AN54" s="252"/>
      <c r="AO54" s="251"/>
      <c r="AP54" s="252"/>
      <c r="AQ54" s="151">
        <v>18</v>
      </c>
      <c r="AR54" s="158">
        <v>5</v>
      </c>
      <c r="AS54" s="251"/>
      <c r="AT54" s="252"/>
      <c r="AU54" s="251"/>
      <c r="AV54" s="252"/>
      <c r="AW54" s="251"/>
      <c r="AX54" s="252"/>
      <c r="AY54" s="251"/>
      <c r="AZ54" s="252"/>
      <c r="BB54" s="151">
        <v>18</v>
      </c>
      <c r="BC54" s="158">
        <v>5</v>
      </c>
      <c r="BD54" s="251"/>
      <c r="BE54" s="252"/>
      <c r="BF54" s="251"/>
      <c r="BG54" s="252"/>
      <c r="BH54" s="251"/>
      <c r="BI54" s="252"/>
      <c r="BJ54" s="251"/>
      <c r="BK54" s="252"/>
    </row>
    <row r="55" spans="1:63" ht="19.5" thickTop="1" thickBot="1" x14ac:dyDescent="0.5">
      <c r="A55" s="159" t="s">
        <v>4</v>
      </c>
      <c r="B55" s="159">
        <f>B22</f>
        <v>36</v>
      </c>
      <c r="C55" s="253"/>
      <c r="D55" s="254"/>
      <c r="E55" s="253"/>
      <c r="F55" s="254"/>
      <c r="G55" s="253"/>
      <c r="H55" s="254"/>
      <c r="I55" s="253"/>
      <c r="J55" s="254"/>
      <c r="L55" s="159" t="s">
        <v>4</v>
      </c>
      <c r="M55" s="160">
        <f>B55</f>
        <v>36</v>
      </c>
      <c r="N55" s="253"/>
      <c r="O55" s="254"/>
      <c r="P55" s="253"/>
      <c r="Q55" s="254"/>
      <c r="R55" s="253"/>
      <c r="S55" s="254"/>
      <c r="T55" s="253"/>
      <c r="U55" s="254"/>
      <c r="V55" s="159" t="s">
        <v>4</v>
      </c>
      <c r="W55" s="160">
        <f>B55</f>
        <v>36</v>
      </c>
      <c r="X55" s="253"/>
      <c r="Y55" s="254"/>
      <c r="Z55" s="253"/>
      <c r="AA55" s="254"/>
      <c r="AB55" s="253"/>
      <c r="AC55" s="254"/>
      <c r="AD55" s="253"/>
      <c r="AE55" s="254"/>
      <c r="AG55" s="159" t="s">
        <v>4</v>
      </c>
      <c r="AH55" s="160">
        <f>B55</f>
        <v>36</v>
      </c>
      <c r="AI55" s="253"/>
      <c r="AJ55" s="254"/>
      <c r="AK55" s="253"/>
      <c r="AL55" s="254"/>
      <c r="AM55" s="253"/>
      <c r="AN55" s="254"/>
      <c r="AO55" s="253"/>
      <c r="AP55" s="254"/>
      <c r="AQ55" s="159" t="s">
        <v>4</v>
      </c>
      <c r="AR55" s="160">
        <f>B55</f>
        <v>36</v>
      </c>
      <c r="AS55" s="253"/>
      <c r="AT55" s="254"/>
      <c r="AU55" s="253"/>
      <c r="AV55" s="254"/>
      <c r="AW55" s="253"/>
      <c r="AX55" s="254"/>
      <c r="AY55" s="253"/>
      <c r="AZ55" s="254"/>
      <c r="BB55" s="159" t="s">
        <v>4</v>
      </c>
      <c r="BC55" s="160">
        <f>B55</f>
        <v>36</v>
      </c>
      <c r="BD55" s="253"/>
      <c r="BE55" s="254"/>
      <c r="BF55" s="253"/>
      <c r="BG55" s="254"/>
      <c r="BH55" s="253"/>
      <c r="BI55" s="254"/>
      <c r="BJ55" s="253"/>
      <c r="BK55" s="254"/>
    </row>
    <row r="56" spans="1:63" ht="19.5" thickTop="1" thickBot="1" x14ac:dyDescent="0.5">
      <c r="A56" s="167" t="s">
        <v>12</v>
      </c>
      <c r="B56" s="167">
        <f>B23</f>
        <v>70</v>
      </c>
      <c r="C56" s="255"/>
      <c r="D56" s="256"/>
      <c r="E56" s="255"/>
      <c r="F56" s="256"/>
      <c r="G56" s="255"/>
      <c r="H56" s="256"/>
      <c r="I56" s="255"/>
      <c r="J56" s="256"/>
      <c r="L56" s="167" t="s">
        <v>12</v>
      </c>
      <c r="M56" s="168">
        <f>B56</f>
        <v>70</v>
      </c>
      <c r="N56" s="255"/>
      <c r="O56" s="256"/>
      <c r="P56" s="255"/>
      <c r="Q56" s="256"/>
      <c r="R56" s="255"/>
      <c r="S56" s="256"/>
      <c r="T56" s="255"/>
      <c r="U56" s="256"/>
      <c r="V56" s="167" t="s">
        <v>12</v>
      </c>
      <c r="W56" s="168">
        <f>B56</f>
        <v>70</v>
      </c>
      <c r="X56" s="255"/>
      <c r="Y56" s="256"/>
      <c r="Z56" s="255"/>
      <c r="AA56" s="256"/>
      <c r="AB56" s="255"/>
      <c r="AC56" s="256"/>
      <c r="AD56" s="255"/>
      <c r="AE56" s="256"/>
      <c r="AG56" s="167" t="s">
        <v>12</v>
      </c>
      <c r="AH56" s="168">
        <f>B56</f>
        <v>70</v>
      </c>
      <c r="AI56" s="255"/>
      <c r="AJ56" s="256"/>
      <c r="AK56" s="255"/>
      <c r="AL56" s="256"/>
      <c r="AM56" s="255"/>
      <c r="AN56" s="256"/>
      <c r="AO56" s="255"/>
      <c r="AP56" s="256"/>
      <c r="AQ56" s="167" t="s">
        <v>12</v>
      </c>
      <c r="AR56" s="168">
        <f>B56</f>
        <v>70</v>
      </c>
      <c r="AS56" s="255"/>
      <c r="AT56" s="256"/>
      <c r="AU56" s="255"/>
      <c r="AV56" s="256"/>
      <c r="AW56" s="255"/>
      <c r="AX56" s="256"/>
      <c r="AY56" s="255"/>
      <c r="AZ56" s="256"/>
      <c r="BB56" s="167" t="s">
        <v>12</v>
      </c>
      <c r="BC56" s="168">
        <f>B56</f>
        <v>70</v>
      </c>
      <c r="BD56" s="255"/>
      <c r="BE56" s="256"/>
      <c r="BF56" s="255"/>
      <c r="BG56" s="256"/>
      <c r="BH56" s="255"/>
      <c r="BI56" s="256"/>
      <c r="BJ56" s="255"/>
      <c r="BK56" s="256"/>
    </row>
    <row r="57" spans="1:63" ht="15" thickTop="1" x14ac:dyDescent="0.35"/>
  </sheetData>
  <mergeCells count="1040">
    <mergeCell ref="BD1:BK1"/>
    <mergeCell ref="C34:J34"/>
    <mergeCell ref="N34:U34"/>
    <mergeCell ref="X34:AE34"/>
    <mergeCell ref="A1:A2"/>
    <mergeCell ref="B1:B2"/>
    <mergeCell ref="L1:L2"/>
    <mergeCell ref="M1:M2"/>
    <mergeCell ref="V1:V2"/>
    <mergeCell ref="BJ23:BK23"/>
    <mergeCell ref="BH21:BI21"/>
    <mergeCell ref="BJ21:BK21"/>
    <mergeCell ref="AS22:AT22"/>
    <mergeCell ref="AU22:AV22"/>
    <mergeCell ref="AW22:AX22"/>
    <mergeCell ref="AY22:AZ22"/>
    <mergeCell ref="BD22:BE22"/>
    <mergeCell ref="BF22:BG22"/>
    <mergeCell ref="BH22:BI22"/>
    <mergeCell ref="BJ22:BK22"/>
    <mergeCell ref="A34:A35"/>
    <mergeCell ref="B34:B35"/>
    <mergeCell ref="L34:L35"/>
    <mergeCell ref="M34:M35"/>
    <mergeCell ref="AS21:AT21"/>
    <mergeCell ref="AU21:AV21"/>
    <mergeCell ref="AW21:AX21"/>
    <mergeCell ref="AY21:AZ21"/>
    <mergeCell ref="AG34:AG35"/>
    <mergeCell ref="AH34:AH35"/>
    <mergeCell ref="AQ1:AQ2"/>
    <mergeCell ref="AR1:AR2"/>
    <mergeCell ref="AB52:AC52"/>
    <mergeCell ref="AD52:AE52"/>
    <mergeCell ref="AI52:AJ52"/>
    <mergeCell ref="AK52:AL52"/>
    <mergeCell ref="AI51:AJ51"/>
    <mergeCell ref="AK51:AL51"/>
    <mergeCell ref="AM51:AN51"/>
    <mergeCell ref="AO51:AP51"/>
    <mergeCell ref="X50:Y50"/>
    <mergeCell ref="Z50:AA50"/>
    <mergeCell ref="AB50:AC50"/>
    <mergeCell ref="AD50:AE50"/>
    <mergeCell ref="AI50:AJ50"/>
    <mergeCell ref="AK50:AL50"/>
    <mergeCell ref="X46:Y46"/>
    <mergeCell ref="Z46:AA46"/>
    <mergeCell ref="AB46:AC46"/>
    <mergeCell ref="AD46:AE46"/>
    <mergeCell ref="AM50:AN50"/>
    <mergeCell ref="AO50:AP50"/>
    <mergeCell ref="X51:Y51"/>
    <mergeCell ref="Z51:AA51"/>
    <mergeCell ref="AB51:AC51"/>
    <mergeCell ref="AD51:AE51"/>
    <mergeCell ref="AM49:AN49"/>
    <mergeCell ref="AO49:AP49"/>
    <mergeCell ref="X48:Y48"/>
    <mergeCell ref="Z48:AA48"/>
    <mergeCell ref="AB48:AC48"/>
    <mergeCell ref="AD48:AE48"/>
    <mergeCell ref="AM46:AN46"/>
    <mergeCell ref="AO46:AP46"/>
    <mergeCell ref="BC1:BC2"/>
    <mergeCell ref="BB1:BB2"/>
    <mergeCell ref="AS1:AZ1"/>
    <mergeCell ref="AM22:AN22"/>
    <mergeCell ref="AO22:AP22"/>
    <mergeCell ref="X22:Y22"/>
    <mergeCell ref="Z22:AA22"/>
    <mergeCell ref="AB22:AC22"/>
    <mergeCell ref="AD22:AE22"/>
    <mergeCell ref="AI22:AJ22"/>
    <mergeCell ref="AK22:AL22"/>
    <mergeCell ref="AM20:AN20"/>
    <mergeCell ref="AO20:AP20"/>
    <mergeCell ref="X21:Y21"/>
    <mergeCell ref="X47:Y47"/>
    <mergeCell ref="Z47:AA47"/>
    <mergeCell ref="AB47:AC47"/>
    <mergeCell ref="AD47:AE47"/>
    <mergeCell ref="AI47:AJ47"/>
    <mergeCell ref="AK47:AL47"/>
    <mergeCell ref="AM47:AN47"/>
    <mergeCell ref="AO47:AP47"/>
    <mergeCell ref="AM44:AN44"/>
    <mergeCell ref="AO44:AP44"/>
    <mergeCell ref="X45:Y45"/>
    <mergeCell ref="Z45:AA45"/>
    <mergeCell ref="AB45:AC45"/>
    <mergeCell ref="AD45:AE45"/>
    <mergeCell ref="AI45:AJ45"/>
    <mergeCell ref="AK45:AL45"/>
    <mergeCell ref="AM45:AN45"/>
    <mergeCell ref="AO45:AP45"/>
    <mergeCell ref="AM56:AN56"/>
    <mergeCell ref="AO56:AP56"/>
    <mergeCell ref="C1:J1"/>
    <mergeCell ref="N1:U1"/>
    <mergeCell ref="X1:AE1"/>
    <mergeCell ref="AI1:AP1"/>
    <mergeCell ref="AH1:AH2"/>
    <mergeCell ref="AG1:AG2"/>
    <mergeCell ref="X56:Y56"/>
    <mergeCell ref="Z56:AA56"/>
    <mergeCell ref="AB56:AC56"/>
    <mergeCell ref="AD56:AE56"/>
    <mergeCell ref="AI56:AJ56"/>
    <mergeCell ref="AK56:AL56"/>
    <mergeCell ref="AM54:AN54"/>
    <mergeCell ref="AO54:AP54"/>
    <mergeCell ref="X55:Y55"/>
    <mergeCell ref="Z55:AA55"/>
    <mergeCell ref="AB55:AC55"/>
    <mergeCell ref="AD55:AE55"/>
    <mergeCell ref="AI55:AJ55"/>
    <mergeCell ref="AK55:AL55"/>
    <mergeCell ref="AM55:AN55"/>
    <mergeCell ref="AO55:AP55"/>
    <mergeCell ref="AM48:AN48"/>
    <mergeCell ref="AO48:AP48"/>
    <mergeCell ref="X49:Y49"/>
    <mergeCell ref="Z49:AA49"/>
    <mergeCell ref="AB49:AC49"/>
    <mergeCell ref="AD49:AE49"/>
    <mergeCell ref="AI49:AJ49"/>
    <mergeCell ref="AK49:AL49"/>
    <mergeCell ref="AI46:AJ46"/>
    <mergeCell ref="AK46:AL46"/>
    <mergeCell ref="X41:Y41"/>
    <mergeCell ref="Z41:AA41"/>
    <mergeCell ref="AB41:AC41"/>
    <mergeCell ref="AD41:AE41"/>
    <mergeCell ref="AI41:AJ41"/>
    <mergeCell ref="AK41:AL41"/>
    <mergeCell ref="AM41:AN41"/>
    <mergeCell ref="AO41:AP41"/>
    <mergeCell ref="AI48:AJ48"/>
    <mergeCell ref="AK48:AL48"/>
    <mergeCell ref="X54:Y54"/>
    <mergeCell ref="Z54:AA54"/>
    <mergeCell ref="AB54:AC54"/>
    <mergeCell ref="AD54:AE54"/>
    <mergeCell ref="AI54:AJ54"/>
    <mergeCell ref="AK54:AL54"/>
    <mergeCell ref="AM52:AN52"/>
    <mergeCell ref="AO52:AP52"/>
    <mergeCell ref="X53:Y53"/>
    <mergeCell ref="Z53:AA53"/>
    <mergeCell ref="AB53:AC53"/>
    <mergeCell ref="AD53:AE53"/>
    <mergeCell ref="AI53:AJ53"/>
    <mergeCell ref="AK53:AL53"/>
    <mergeCell ref="AM53:AN53"/>
    <mergeCell ref="AO53:AP53"/>
    <mergeCell ref="X52:Y52"/>
    <mergeCell ref="Z52:AA52"/>
    <mergeCell ref="AM42:AN42"/>
    <mergeCell ref="AO42:AP42"/>
    <mergeCell ref="X43:Y43"/>
    <mergeCell ref="Z43:AA43"/>
    <mergeCell ref="AB43:AC43"/>
    <mergeCell ref="AD43:AE43"/>
    <mergeCell ref="AI43:AJ43"/>
    <mergeCell ref="AK43:AL43"/>
    <mergeCell ref="AM43:AN43"/>
    <mergeCell ref="AO43:AP43"/>
    <mergeCell ref="X42:Y42"/>
    <mergeCell ref="Z42:AA42"/>
    <mergeCell ref="AB42:AC42"/>
    <mergeCell ref="AD42:AE42"/>
    <mergeCell ref="AI42:AJ42"/>
    <mergeCell ref="AK42:AL42"/>
    <mergeCell ref="X44:Y44"/>
    <mergeCell ref="Z44:AA44"/>
    <mergeCell ref="AB44:AC44"/>
    <mergeCell ref="AD44:AE44"/>
    <mergeCell ref="AI44:AJ44"/>
    <mergeCell ref="AK44:AL44"/>
    <mergeCell ref="AO38:AP38"/>
    <mergeCell ref="X39:Y39"/>
    <mergeCell ref="Z39:AA39"/>
    <mergeCell ref="AB39:AC39"/>
    <mergeCell ref="AD39:AE39"/>
    <mergeCell ref="AI39:AJ39"/>
    <mergeCell ref="AK39:AL39"/>
    <mergeCell ref="AM39:AN39"/>
    <mergeCell ref="AO39:AP39"/>
    <mergeCell ref="X38:Y38"/>
    <mergeCell ref="Z38:AA38"/>
    <mergeCell ref="AB38:AC38"/>
    <mergeCell ref="AD38:AE38"/>
    <mergeCell ref="AI38:AJ38"/>
    <mergeCell ref="AK38:AL38"/>
    <mergeCell ref="AM40:AN40"/>
    <mergeCell ref="AO40:AP40"/>
    <mergeCell ref="X40:Y40"/>
    <mergeCell ref="Z40:AA40"/>
    <mergeCell ref="AB40:AC40"/>
    <mergeCell ref="AD40:AE40"/>
    <mergeCell ref="AI40:AJ40"/>
    <mergeCell ref="AK40:AL40"/>
    <mergeCell ref="R55:S55"/>
    <mergeCell ref="T55:U55"/>
    <mergeCell ref="C56:D56"/>
    <mergeCell ref="E56:F56"/>
    <mergeCell ref="G56:H56"/>
    <mergeCell ref="I56:J56"/>
    <mergeCell ref="N56:O56"/>
    <mergeCell ref="P56:Q56"/>
    <mergeCell ref="R56:S56"/>
    <mergeCell ref="T56:U56"/>
    <mergeCell ref="C55:D55"/>
    <mergeCell ref="E55:F55"/>
    <mergeCell ref="G55:H55"/>
    <mergeCell ref="I55:J55"/>
    <mergeCell ref="N55:O55"/>
    <mergeCell ref="P55:Q55"/>
    <mergeCell ref="AO36:AP36"/>
    <mergeCell ref="X37:Y37"/>
    <mergeCell ref="Z37:AA37"/>
    <mergeCell ref="AB37:AC37"/>
    <mergeCell ref="AD37:AE37"/>
    <mergeCell ref="AI37:AJ37"/>
    <mergeCell ref="AK37:AL37"/>
    <mergeCell ref="AM37:AN37"/>
    <mergeCell ref="AO37:AP37"/>
    <mergeCell ref="X36:Y36"/>
    <mergeCell ref="Z36:AA36"/>
    <mergeCell ref="AB36:AC36"/>
    <mergeCell ref="AD36:AE36"/>
    <mergeCell ref="AI36:AJ36"/>
    <mergeCell ref="AK36:AL36"/>
    <mergeCell ref="AM38:AN38"/>
    <mergeCell ref="C52:D52"/>
    <mergeCell ref="E52:F52"/>
    <mergeCell ref="G52:H52"/>
    <mergeCell ref="I52:J52"/>
    <mergeCell ref="N52:O52"/>
    <mergeCell ref="P52:Q52"/>
    <mergeCell ref="R52:S52"/>
    <mergeCell ref="T52:U52"/>
    <mergeCell ref="C51:D51"/>
    <mergeCell ref="E51:F51"/>
    <mergeCell ref="G51:H51"/>
    <mergeCell ref="I51:J51"/>
    <mergeCell ref="N51:O51"/>
    <mergeCell ref="P51:Q51"/>
    <mergeCell ref="R53:S53"/>
    <mergeCell ref="T53:U53"/>
    <mergeCell ref="C54:D54"/>
    <mergeCell ref="E54:F54"/>
    <mergeCell ref="G54:H54"/>
    <mergeCell ref="I54:J54"/>
    <mergeCell ref="N54:O54"/>
    <mergeCell ref="P54:Q54"/>
    <mergeCell ref="R54:S54"/>
    <mergeCell ref="T54:U54"/>
    <mergeCell ref="C53:D53"/>
    <mergeCell ref="E53:F53"/>
    <mergeCell ref="G53:H53"/>
    <mergeCell ref="I53:J53"/>
    <mergeCell ref="N53:O53"/>
    <mergeCell ref="P53:Q53"/>
    <mergeCell ref="R49:S49"/>
    <mergeCell ref="T49:U49"/>
    <mergeCell ref="C50:D50"/>
    <mergeCell ref="E50:F50"/>
    <mergeCell ref="G50:H50"/>
    <mergeCell ref="I50:J50"/>
    <mergeCell ref="N50:O50"/>
    <mergeCell ref="P50:Q50"/>
    <mergeCell ref="R50:S50"/>
    <mergeCell ref="T50:U50"/>
    <mergeCell ref="C49:D49"/>
    <mergeCell ref="E49:F49"/>
    <mergeCell ref="G49:H49"/>
    <mergeCell ref="I49:J49"/>
    <mergeCell ref="N49:O49"/>
    <mergeCell ref="P49:Q49"/>
    <mergeCell ref="R51:S51"/>
    <mergeCell ref="T51:U51"/>
    <mergeCell ref="C46:D46"/>
    <mergeCell ref="E46:F46"/>
    <mergeCell ref="G46:H46"/>
    <mergeCell ref="I46:J46"/>
    <mergeCell ref="N46:O46"/>
    <mergeCell ref="P46:Q46"/>
    <mergeCell ref="R46:S46"/>
    <mergeCell ref="T46:U46"/>
    <mergeCell ref="C45:D45"/>
    <mergeCell ref="E45:F45"/>
    <mergeCell ref="G45:H45"/>
    <mergeCell ref="I45:J45"/>
    <mergeCell ref="N45:O45"/>
    <mergeCell ref="P45:Q45"/>
    <mergeCell ref="R47:S47"/>
    <mergeCell ref="T47:U47"/>
    <mergeCell ref="C48:D48"/>
    <mergeCell ref="E48:F48"/>
    <mergeCell ref="G48:H48"/>
    <mergeCell ref="I48:J48"/>
    <mergeCell ref="N48:O48"/>
    <mergeCell ref="P48:Q48"/>
    <mergeCell ref="R48:S48"/>
    <mergeCell ref="T48:U48"/>
    <mergeCell ref="C47:D47"/>
    <mergeCell ref="E47:F47"/>
    <mergeCell ref="G47:H47"/>
    <mergeCell ref="I47:J47"/>
    <mergeCell ref="N47:O47"/>
    <mergeCell ref="P47:Q47"/>
    <mergeCell ref="R43:S43"/>
    <mergeCell ref="T43:U43"/>
    <mergeCell ref="C44:D44"/>
    <mergeCell ref="E44:F44"/>
    <mergeCell ref="G44:H44"/>
    <mergeCell ref="I44:J44"/>
    <mergeCell ref="N44:O44"/>
    <mergeCell ref="P44:Q44"/>
    <mergeCell ref="R44:S44"/>
    <mergeCell ref="T44:U44"/>
    <mergeCell ref="C43:D43"/>
    <mergeCell ref="E43:F43"/>
    <mergeCell ref="G43:H43"/>
    <mergeCell ref="I43:J43"/>
    <mergeCell ref="N43:O43"/>
    <mergeCell ref="P43:Q43"/>
    <mergeCell ref="R45:S45"/>
    <mergeCell ref="T45:U45"/>
    <mergeCell ref="C40:D40"/>
    <mergeCell ref="E40:F40"/>
    <mergeCell ref="G40:H40"/>
    <mergeCell ref="I40:J40"/>
    <mergeCell ref="N40:O40"/>
    <mergeCell ref="P40:Q40"/>
    <mergeCell ref="R40:S40"/>
    <mergeCell ref="T40:U40"/>
    <mergeCell ref="C39:D39"/>
    <mergeCell ref="E39:F39"/>
    <mergeCell ref="G39:H39"/>
    <mergeCell ref="I39:J39"/>
    <mergeCell ref="N39:O39"/>
    <mergeCell ref="P39:Q39"/>
    <mergeCell ref="R41:S41"/>
    <mergeCell ref="T41:U41"/>
    <mergeCell ref="C42:D42"/>
    <mergeCell ref="E42:F42"/>
    <mergeCell ref="G42:H42"/>
    <mergeCell ref="I42:J42"/>
    <mergeCell ref="N42:O42"/>
    <mergeCell ref="P42:Q42"/>
    <mergeCell ref="R42:S42"/>
    <mergeCell ref="T42:U42"/>
    <mergeCell ref="C41:D41"/>
    <mergeCell ref="E41:F41"/>
    <mergeCell ref="G41:H41"/>
    <mergeCell ref="I41:J41"/>
    <mergeCell ref="N41:O41"/>
    <mergeCell ref="P41:Q41"/>
    <mergeCell ref="R37:S37"/>
    <mergeCell ref="T37:U37"/>
    <mergeCell ref="C38:D38"/>
    <mergeCell ref="E38:F38"/>
    <mergeCell ref="G38:H38"/>
    <mergeCell ref="I38:J38"/>
    <mergeCell ref="N38:O38"/>
    <mergeCell ref="P38:Q38"/>
    <mergeCell ref="R38:S38"/>
    <mergeCell ref="T38:U38"/>
    <mergeCell ref="C37:D37"/>
    <mergeCell ref="E37:F37"/>
    <mergeCell ref="G37:H37"/>
    <mergeCell ref="I37:J37"/>
    <mergeCell ref="N37:O37"/>
    <mergeCell ref="P37:Q37"/>
    <mergeCell ref="R39:S39"/>
    <mergeCell ref="T39:U39"/>
    <mergeCell ref="C36:D36"/>
    <mergeCell ref="E36:F36"/>
    <mergeCell ref="G36:H36"/>
    <mergeCell ref="I36:J36"/>
    <mergeCell ref="N36:O36"/>
    <mergeCell ref="P36:Q36"/>
    <mergeCell ref="R36:S36"/>
    <mergeCell ref="T36:U36"/>
    <mergeCell ref="BH23:BI23"/>
    <mergeCell ref="AS23:AT23"/>
    <mergeCell ref="AU23:AV23"/>
    <mergeCell ref="AW23:AX23"/>
    <mergeCell ref="AY23:AZ23"/>
    <mergeCell ref="BD23:BE23"/>
    <mergeCell ref="BF23:BG23"/>
    <mergeCell ref="X23:Y23"/>
    <mergeCell ref="Z23:AA23"/>
    <mergeCell ref="AB23:AC23"/>
    <mergeCell ref="AD23:AE23"/>
    <mergeCell ref="AI23:AJ23"/>
    <mergeCell ref="AK23:AL23"/>
    <mergeCell ref="AM23:AN23"/>
    <mergeCell ref="AO23:AP23"/>
    <mergeCell ref="AM36:AN36"/>
    <mergeCell ref="V34:V35"/>
    <mergeCell ref="W34:W35"/>
    <mergeCell ref="AQ34:AQ35"/>
    <mergeCell ref="AR34:AR35"/>
    <mergeCell ref="AS36:AT36"/>
    <mergeCell ref="AU36:AV36"/>
    <mergeCell ref="AW36:AX36"/>
    <mergeCell ref="AY36:AZ36"/>
    <mergeCell ref="AS18:AT18"/>
    <mergeCell ref="AU18:AV18"/>
    <mergeCell ref="AW18:AX18"/>
    <mergeCell ref="AY18:AZ18"/>
    <mergeCell ref="BD18:BE18"/>
    <mergeCell ref="BF18:BG18"/>
    <mergeCell ref="BH18:BI18"/>
    <mergeCell ref="BJ18:BK18"/>
    <mergeCell ref="AS17:AT17"/>
    <mergeCell ref="AU17:AV17"/>
    <mergeCell ref="AW17:AX17"/>
    <mergeCell ref="AY17:AZ17"/>
    <mergeCell ref="BD17:BE17"/>
    <mergeCell ref="BF17:BG17"/>
    <mergeCell ref="BD21:BE21"/>
    <mergeCell ref="BF21:BG21"/>
    <mergeCell ref="BH19:BI19"/>
    <mergeCell ref="BJ19:BK19"/>
    <mergeCell ref="AS20:AT20"/>
    <mergeCell ref="AU20:AV20"/>
    <mergeCell ref="AW20:AX20"/>
    <mergeCell ref="AY20:AZ20"/>
    <mergeCell ref="BD20:BE20"/>
    <mergeCell ref="BF20:BG20"/>
    <mergeCell ref="BH20:BI20"/>
    <mergeCell ref="BJ20:BK20"/>
    <mergeCell ref="AS19:AT19"/>
    <mergeCell ref="AU19:AV19"/>
    <mergeCell ref="AW19:AX19"/>
    <mergeCell ref="AY19:AZ19"/>
    <mergeCell ref="BD19:BE19"/>
    <mergeCell ref="BF19:BG19"/>
    <mergeCell ref="BH15:BI15"/>
    <mergeCell ref="BJ15:BK15"/>
    <mergeCell ref="AS16:AT16"/>
    <mergeCell ref="AU16:AV16"/>
    <mergeCell ref="AW16:AX16"/>
    <mergeCell ref="AY16:AZ16"/>
    <mergeCell ref="BD16:BE16"/>
    <mergeCell ref="BF16:BG16"/>
    <mergeCell ref="BH16:BI16"/>
    <mergeCell ref="BJ16:BK16"/>
    <mergeCell ref="AS15:AT15"/>
    <mergeCell ref="AU15:AV15"/>
    <mergeCell ref="AW15:AX15"/>
    <mergeCell ref="AY15:AZ15"/>
    <mergeCell ref="BD15:BE15"/>
    <mergeCell ref="BF15:BG15"/>
    <mergeCell ref="BH17:BI17"/>
    <mergeCell ref="BJ17:BK17"/>
    <mergeCell ref="AS12:AT12"/>
    <mergeCell ref="AU12:AV12"/>
    <mergeCell ref="AW12:AX12"/>
    <mergeCell ref="AY12:AZ12"/>
    <mergeCell ref="BD12:BE12"/>
    <mergeCell ref="BF12:BG12"/>
    <mergeCell ref="BH12:BI12"/>
    <mergeCell ref="BJ12:BK12"/>
    <mergeCell ref="AS11:AT11"/>
    <mergeCell ref="AU11:AV11"/>
    <mergeCell ref="AW11:AX11"/>
    <mergeCell ref="AY11:AZ11"/>
    <mergeCell ref="BD11:BE11"/>
    <mergeCell ref="BF11:BG11"/>
    <mergeCell ref="BH13:BI13"/>
    <mergeCell ref="BJ13:BK13"/>
    <mergeCell ref="AS14:AT14"/>
    <mergeCell ref="AU14:AV14"/>
    <mergeCell ref="AW14:AX14"/>
    <mergeCell ref="AY14:AZ14"/>
    <mergeCell ref="BD14:BE14"/>
    <mergeCell ref="BF14:BG14"/>
    <mergeCell ref="BH14:BI14"/>
    <mergeCell ref="BJ14:BK14"/>
    <mergeCell ref="AS13:AT13"/>
    <mergeCell ref="AU13:AV13"/>
    <mergeCell ref="AW13:AX13"/>
    <mergeCell ref="AY13:AZ13"/>
    <mergeCell ref="BD13:BE13"/>
    <mergeCell ref="BF13:BG13"/>
    <mergeCell ref="BH9:BI9"/>
    <mergeCell ref="BJ9:BK9"/>
    <mergeCell ref="AS10:AT10"/>
    <mergeCell ref="AU10:AV10"/>
    <mergeCell ref="AW10:AX10"/>
    <mergeCell ref="AY10:AZ10"/>
    <mergeCell ref="BD10:BE10"/>
    <mergeCell ref="BF10:BG10"/>
    <mergeCell ref="BH10:BI10"/>
    <mergeCell ref="BJ10:BK10"/>
    <mergeCell ref="AS9:AT9"/>
    <mergeCell ref="AU9:AV9"/>
    <mergeCell ref="AW9:AX9"/>
    <mergeCell ref="AY9:AZ9"/>
    <mergeCell ref="BD9:BE9"/>
    <mergeCell ref="BF9:BG9"/>
    <mergeCell ref="BH11:BI11"/>
    <mergeCell ref="BJ11:BK11"/>
    <mergeCell ref="AU6:AV6"/>
    <mergeCell ref="AW6:AX6"/>
    <mergeCell ref="AY6:AZ6"/>
    <mergeCell ref="BD6:BE6"/>
    <mergeCell ref="BF6:BG6"/>
    <mergeCell ref="BH6:BI6"/>
    <mergeCell ref="BJ6:BK6"/>
    <mergeCell ref="AS5:AT5"/>
    <mergeCell ref="AU5:AV5"/>
    <mergeCell ref="AW5:AX5"/>
    <mergeCell ref="AY5:AZ5"/>
    <mergeCell ref="BD5:BE5"/>
    <mergeCell ref="BF5:BG5"/>
    <mergeCell ref="BH7:BI7"/>
    <mergeCell ref="BJ7:BK7"/>
    <mergeCell ref="AS8:AT8"/>
    <mergeCell ref="AU8:AV8"/>
    <mergeCell ref="AW8:AX8"/>
    <mergeCell ref="AY8:AZ8"/>
    <mergeCell ref="BD8:BE8"/>
    <mergeCell ref="BF8:BG8"/>
    <mergeCell ref="BH8:BI8"/>
    <mergeCell ref="BJ8:BK8"/>
    <mergeCell ref="AS7:AT7"/>
    <mergeCell ref="AU7:AV7"/>
    <mergeCell ref="AW7:AX7"/>
    <mergeCell ref="AY7:AZ7"/>
    <mergeCell ref="BD7:BE7"/>
    <mergeCell ref="BF7:BG7"/>
    <mergeCell ref="Z21:AA21"/>
    <mergeCell ref="AB21:AC21"/>
    <mergeCell ref="AD21:AE21"/>
    <mergeCell ref="AI21:AJ21"/>
    <mergeCell ref="AK21:AL21"/>
    <mergeCell ref="AM21:AN21"/>
    <mergeCell ref="AO21:AP21"/>
    <mergeCell ref="X20:Y20"/>
    <mergeCell ref="Z20:AA20"/>
    <mergeCell ref="AB20:AC20"/>
    <mergeCell ref="AD20:AE20"/>
    <mergeCell ref="AI20:AJ20"/>
    <mergeCell ref="AK20:AL20"/>
    <mergeCell ref="BH3:BI3"/>
    <mergeCell ref="BJ3:BK3"/>
    <mergeCell ref="AS4:AT4"/>
    <mergeCell ref="AU4:AV4"/>
    <mergeCell ref="AW4:AX4"/>
    <mergeCell ref="AY4:AZ4"/>
    <mergeCell ref="BD4:BE4"/>
    <mergeCell ref="BF4:BG4"/>
    <mergeCell ref="BH4:BI4"/>
    <mergeCell ref="BJ4:BK4"/>
    <mergeCell ref="AS3:AT3"/>
    <mergeCell ref="AU3:AV3"/>
    <mergeCell ref="AW3:AX3"/>
    <mergeCell ref="AY3:AZ3"/>
    <mergeCell ref="BD3:BE3"/>
    <mergeCell ref="BF3:BG3"/>
    <mergeCell ref="BH5:BI5"/>
    <mergeCell ref="BJ5:BK5"/>
    <mergeCell ref="AS6:AT6"/>
    <mergeCell ref="X17:Y17"/>
    <mergeCell ref="Z17:AA17"/>
    <mergeCell ref="AB17:AC17"/>
    <mergeCell ref="AD17:AE17"/>
    <mergeCell ref="AI17:AJ17"/>
    <mergeCell ref="AK17:AL17"/>
    <mergeCell ref="AM17:AN17"/>
    <mergeCell ref="AO17:AP17"/>
    <mergeCell ref="X16:Y16"/>
    <mergeCell ref="Z16:AA16"/>
    <mergeCell ref="AB16:AC16"/>
    <mergeCell ref="AD16:AE16"/>
    <mergeCell ref="AI16:AJ16"/>
    <mergeCell ref="AK16:AL16"/>
    <mergeCell ref="AM18:AN18"/>
    <mergeCell ref="AO18:AP18"/>
    <mergeCell ref="X19:Y19"/>
    <mergeCell ref="Z19:AA19"/>
    <mergeCell ref="AB19:AC19"/>
    <mergeCell ref="AD19:AE19"/>
    <mergeCell ref="AI19:AJ19"/>
    <mergeCell ref="AK19:AL19"/>
    <mergeCell ref="AM19:AN19"/>
    <mergeCell ref="AO19:AP19"/>
    <mergeCell ref="X18:Y18"/>
    <mergeCell ref="Z18:AA18"/>
    <mergeCell ref="AB18:AC18"/>
    <mergeCell ref="AD18:AE18"/>
    <mergeCell ref="AI18:AJ18"/>
    <mergeCell ref="AK18:AL18"/>
    <mergeCell ref="AM14:AN14"/>
    <mergeCell ref="AO14:AP14"/>
    <mergeCell ref="X15:Y15"/>
    <mergeCell ref="Z15:AA15"/>
    <mergeCell ref="AB15:AC15"/>
    <mergeCell ref="AD15:AE15"/>
    <mergeCell ref="AI15:AJ15"/>
    <mergeCell ref="AK15:AL15"/>
    <mergeCell ref="AM15:AN15"/>
    <mergeCell ref="AO15:AP15"/>
    <mergeCell ref="X14:Y14"/>
    <mergeCell ref="Z14:AA14"/>
    <mergeCell ref="AB14:AC14"/>
    <mergeCell ref="AD14:AE14"/>
    <mergeCell ref="AI14:AJ14"/>
    <mergeCell ref="AK14:AL14"/>
    <mergeCell ref="AM16:AN16"/>
    <mergeCell ref="AO16:AP16"/>
    <mergeCell ref="X11:Y11"/>
    <mergeCell ref="Z11:AA11"/>
    <mergeCell ref="AB11:AC11"/>
    <mergeCell ref="AD11:AE11"/>
    <mergeCell ref="AI11:AJ11"/>
    <mergeCell ref="AK11:AL11"/>
    <mergeCell ref="AM11:AN11"/>
    <mergeCell ref="AO11:AP11"/>
    <mergeCell ref="X10:Y10"/>
    <mergeCell ref="Z10:AA10"/>
    <mergeCell ref="AB10:AC10"/>
    <mergeCell ref="AD10:AE10"/>
    <mergeCell ref="AI10:AJ10"/>
    <mergeCell ref="AK10:AL10"/>
    <mergeCell ref="AM12:AN12"/>
    <mergeCell ref="AO12:AP12"/>
    <mergeCell ref="X13:Y13"/>
    <mergeCell ref="Z13:AA13"/>
    <mergeCell ref="AB13:AC13"/>
    <mergeCell ref="AD13:AE13"/>
    <mergeCell ref="AI13:AJ13"/>
    <mergeCell ref="AK13:AL13"/>
    <mergeCell ref="AM13:AN13"/>
    <mergeCell ref="AO13:AP13"/>
    <mergeCell ref="X12:Y12"/>
    <mergeCell ref="Z12:AA12"/>
    <mergeCell ref="AB12:AC12"/>
    <mergeCell ref="AD12:AE12"/>
    <mergeCell ref="AI12:AJ12"/>
    <mergeCell ref="AK12:AL12"/>
    <mergeCell ref="AM8:AN8"/>
    <mergeCell ref="AO8:AP8"/>
    <mergeCell ref="X9:Y9"/>
    <mergeCell ref="Z9:AA9"/>
    <mergeCell ref="AB9:AC9"/>
    <mergeCell ref="AD9:AE9"/>
    <mergeCell ref="AI9:AJ9"/>
    <mergeCell ref="AK9:AL9"/>
    <mergeCell ref="AM9:AN9"/>
    <mergeCell ref="AO9:AP9"/>
    <mergeCell ref="X8:Y8"/>
    <mergeCell ref="Z8:AA8"/>
    <mergeCell ref="AB8:AC8"/>
    <mergeCell ref="AD8:AE8"/>
    <mergeCell ref="AI8:AJ8"/>
    <mergeCell ref="AK8:AL8"/>
    <mergeCell ref="AM10:AN10"/>
    <mergeCell ref="AO10:AP10"/>
    <mergeCell ref="AI4:AJ4"/>
    <mergeCell ref="AK4:AL4"/>
    <mergeCell ref="AM4:AN4"/>
    <mergeCell ref="AO4:AP4"/>
    <mergeCell ref="AM6:AN6"/>
    <mergeCell ref="AO6:AP6"/>
    <mergeCell ref="X7:Y7"/>
    <mergeCell ref="Z7:AA7"/>
    <mergeCell ref="AB7:AC7"/>
    <mergeCell ref="AD7:AE7"/>
    <mergeCell ref="AI7:AJ7"/>
    <mergeCell ref="AK7:AL7"/>
    <mergeCell ref="AM7:AN7"/>
    <mergeCell ref="AO7:AP7"/>
    <mergeCell ref="X6:Y6"/>
    <mergeCell ref="Z6:AA6"/>
    <mergeCell ref="AB6:AC6"/>
    <mergeCell ref="AD6:AE6"/>
    <mergeCell ref="AI6:AJ6"/>
    <mergeCell ref="AK6:AL6"/>
    <mergeCell ref="AB3:AC3"/>
    <mergeCell ref="AD3:AE3"/>
    <mergeCell ref="AI3:AJ3"/>
    <mergeCell ref="AK3:AL3"/>
    <mergeCell ref="AM3:AN3"/>
    <mergeCell ref="AO3:AP3"/>
    <mergeCell ref="N23:O23"/>
    <mergeCell ref="P23:Q23"/>
    <mergeCell ref="R23:S23"/>
    <mergeCell ref="T23:U23"/>
    <mergeCell ref="X3:Y3"/>
    <mergeCell ref="Z3:AA3"/>
    <mergeCell ref="X4:Y4"/>
    <mergeCell ref="Z4:AA4"/>
    <mergeCell ref="X5:Y5"/>
    <mergeCell ref="Z5:AA5"/>
    <mergeCell ref="N21:O21"/>
    <mergeCell ref="P21:Q21"/>
    <mergeCell ref="R21:S21"/>
    <mergeCell ref="T21:U21"/>
    <mergeCell ref="N22:O22"/>
    <mergeCell ref="P22:Q22"/>
    <mergeCell ref="R22:S22"/>
    <mergeCell ref="T22:U22"/>
    <mergeCell ref="AB5:AC5"/>
    <mergeCell ref="AD5:AE5"/>
    <mergeCell ref="AI5:AJ5"/>
    <mergeCell ref="AK5:AL5"/>
    <mergeCell ref="AM5:AN5"/>
    <mergeCell ref="AO5:AP5"/>
    <mergeCell ref="AB4:AC4"/>
    <mergeCell ref="AD4:AE4"/>
    <mergeCell ref="N16:O16"/>
    <mergeCell ref="P16:Q16"/>
    <mergeCell ref="R16:S16"/>
    <mergeCell ref="T16:U16"/>
    <mergeCell ref="N13:O13"/>
    <mergeCell ref="P13:Q13"/>
    <mergeCell ref="R13:S13"/>
    <mergeCell ref="T13:U13"/>
    <mergeCell ref="N14:O14"/>
    <mergeCell ref="P14:Q14"/>
    <mergeCell ref="R14:S14"/>
    <mergeCell ref="T14:U14"/>
    <mergeCell ref="N19:O19"/>
    <mergeCell ref="P19:Q19"/>
    <mergeCell ref="R19:S19"/>
    <mergeCell ref="T19:U19"/>
    <mergeCell ref="N20:O20"/>
    <mergeCell ref="P20:Q20"/>
    <mergeCell ref="R20:S20"/>
    <mergeCell ref="T20:U20"/>
    <mergeCell ref="N17:O17"/>
    <mergeCell ref="P17:Q17"/>
    <mergeCell ref="R17:S17"/>
    <mergeCell ref="T17:U17"/>
    <mergeCell ref="N18:O18"/>
    <mergeCell ref="P18:Q18"/>
    <mergeCell ref="R18:S18"/>
    <mergeCell ref="T18:U18"/>
    <mergeCell ref="P11:Q11"/>
    <mergeCell ref="R11:S11"/>
    <mergeCell ref="T11:U11"/>
    <mergeCell ref="N12:O12"/>
    <mergeCell ref="P12:Q12"/>
    <mergeCell ref="R12:S12"/>
    <mergeCell ref="T12:U12"/>
    <mergeCell ref="N9:O9"/>
    <mergeCell ref="P9:Q9"/>
    <mergeCell ref="R9:S9"/>
    <mergeCell ref="T9:U9"/>
    <mergeCell ref="N10:O10"/>
    <mergeCell ref="P10:Q10"/>
    <mergeCell ref="R10:S10"/>
    <mergeCell ref="T10:U10"/>
    <mergeCell ref="N15:O15"/>
    <mergeCell ref="P15:Q15"/>
    <mergeCell ref="R15:S15"/>
    <mergeCell ref="T15:U15"/>
    <mergeCell ref="N3:O3"/>
    <mergeCell ref="P3:Q3"/>
    <mergeCell ref="R3:S3"/>
    <mergeCell ref="T3:U3"/>
    <mergeCell ref="N4:O4"/>
    <mergeCell ref="P4:Q4"/>
    <mergeCell ref="R4:S4"/>
    <mergeCell ref="T4:U4"/>
    <mergeCell ref="I14:J14"/>
    <mergeCell ref="I8:J8"/>
    <mergeCell ref="I9:J9"/>
    <mergeCell ref="I10:J10"/>
    <mergeCell ref="I11:J11"/>
    <mergeCell ref="I12:J12"/>
    <mergeCell ref="I13:J13"/>
    <mergeCell ref="N7:O7"/>
    <mergeCell ref="P7:Q7"/>
    <mergeCell ref="R7:S7"/>
    <mergeCell ref="T7:U7"/>
    <mergeCell ref="N8:O8"/>
    <mergeCell ref="P8:Q8"/>
    <mergeCell ref="R8:S8"/>
    <mergeCell ref="T8:U8"/>
    <mergeCell ref="N5:O5"/>
    <mergeCell ref="P5:Q5"/>
    <mergeCell ref="R5:S5"/>
    <mergeCell ref="T5:U5"/>
    <mergeCell ref="N6:O6"/>
    <mergeCell ref="P6:Q6"/>
    <mergeCell ref="R6:S6"/>
    <mergeCell ref="T6:U6"/>
    <mergeCell ref="N11:O11"/>
    <mergeCell ref="I3:J3"/>
    <mergeCell ref="I4:J4"/>
    <mergeCell ref="I5:J5"/>
    <mergeCell ref="I6:J6"/>
    <mergeCell ref="I7:J7"/>
    <mergeCell ref="G11:H11"/>
    <mergeCell ref="G12:H12"/>
    <mergeCell ref="G13:H13"/>
    <mergeCell ref="G14:H14"/>
    <mergeCell ref="G15:H15"/>
    <mergeCell ref="G16:H16"/>
    <mergeCell ref="I20:J20"/>
    <mergeCell ref="I21:J21"/>
    <mergeCell ref="I15:J15"/>
    <mergeCell ref="I16:J16"/>
    <mergeCell ref="I17:J17"/>
    <mergeCell ref="I18:J18"/>
    <mergeCell ref="I19:J19"/>
    <mergeCell ref="C13:D13"/>
    <mergeCell ref="C14:D14"/>
    <mergeCell ref="C15:D15"/>
    <mergeCell ref="C16:D16"/>
    <mergeCell ref="E20:F20"/>
    <mergeCell ref="E21:F21"/>
    <mergeCell ref="G3:H3"/>
    <mergeCell ref="G4:H4"/>
    <mergeCell ref="G5:H5"/>
    <mergeCell ref="G6:H6"/>
    <mergeCell ref="G7:H7"/>
    <mergeCell ref="G8:H8"/>
    <mergeCell ref="G9:H9"/>
    <mergeCell ref="G10:H10"/>
    <mergeCell ref="E14:F14"/>
    <mergeCell ref="E15:F15"/>
    <mergeCell ref="E16:F16"/>
    <mergeCell ref="E17:F17"/>
    <mergeCell ref="E18:F18"/>
    <mergeCell ref="E19:F19"/>
    <mergeCell ref="E8:F8"/>
    <mergeCell ref="E9:F9"/>
    <mergeCell ref="E10:F10"/>
    <mergeCell ref="E11:F11"/>
    <mergeCell ref="E12:F12"/>
    <mergeCell ref="E13:F13"/>
    <mergeCell ref="G17:H17"/>
    <mergeCell ref="G18:H18"/>
    <mergeCell ref="G19:H19"/>
    <mergeCell ref="G20:H20"/>
    <mergeCell ref="G21:H21"/>
    <mergeCell ref="AS37:AT37"/>
    <mergeCell ref="AU37:AV37"/>
    <mergeCell ref="AW37:AX37"/>
    <mergeCell ref="AY37:AZ37"/>
    <mergeCell ref="I22:J22"/>
    <mergeCell ref="I23:J23"/>
    <mergeCell ref="C3:D3"/>
    <mergeCell ref="C4:D4"/>
    <mergeCell ref="C5:D5"/>
    <mergeCell ref="C6:D6"/>
    <mergeCell ref="C7:D7"/>
    <mergeCell ref="C8:D8"/>
    <mergeCell ref="C9:D9"/>
    <mergeCell ref="C10:D10"/>
    <mergeCell ref="C22:D22"/>
    <mergeCell ref="C23:D23"/>
    <mergeCell ref="E22:F22"/>
    <mergeCell ref="E23:F23"/>
    <mergeCell ref="G22:H22"/>
    <mergeCell ref="G23:H23"/>
    <mergeCell ref="C17:D17"/>
    <mergeCell ref="C18:D18"/>
    <mergeCell ref="C19:D19"/>
    <mergeCell ref="C20:D20"/>
    <mergeCell ref="C21:D21"/>
    <mergeCell ref="E3:F3"/>
    <mergeCell ref="E4:F4"/>
    <mergeCell ref="E5:F5"/>
    <mergeCell ref="E6:F6"/>
    <mergeCell ref="E7:F7"/>
    <mergeCell ref="C11:D11"/>
    <mergeCell ref="C12:D12"/>
    <mergeCell ref="AS41:AT41"/>
    <mergeCell ref="AU41:AV41"/>
    <mergeCell ref="AW41:AX41"/>
    <mergeCell ref="AY41:AZ41"/>
    <mergeCell ref="AS42:AT42"/>
    <mergeCell ref="AU42:AV42"/>
    <mergeCell ref="AW42:AX42"/>
    <mergeCell ref="AY42:AZ42"/>
    <mergeCell ref="AS43:AT43"/>
    <mergeCell ref="AU43:AV43"/>
    <mergeCell ref="AW43:AX43"/>
    <mergeCell ref="AY43:AZ43"/>
    <mergeCell ref="AS38:AT38"/>
    <mergeCell ref="AU38:AV38"/>
    <mergeCell ref="AW38:AX38"/>
    <mergeCell ref="AY38:AZ38"/>
    <mergeCell ref="AS39:AT39"/>
    <mergeCell ref="AU39:AV39"/>
    <mergeCell ref="AW39:AX39"/>
    <mergeCell ref="AY39:AZ39"/>
    <mergeCell ref="AS40:AT40"/>
    <mergeCell ref="AU40:AV40"/>
    <mergeCell ref="AW40:AX40"/>
    <mergeCell ref="AY40:AZ40"/>
    <mergeCell ref="AS47:AT47"/>
    <mergeCell ref="AU47:AV47"/>
    <mergeCell ref="AW47:AX47"/>
    <mergeCell ref="AY47:AZ47"/>
    <mergeCell ref="AS48:AT48"/>
    <mergeCell ref="AU48:AV48"/>
    <mergeCell ref="AW48:AX48"/>
    <mergeCell ref="AY48:AZ48"/>
    <mergeCell ref="AS49:AT49"/>
    <mergeCell ref="AU49:AV49"/>
    <mergeCell ref="AW49:AX49"/>
    <mergeCell ref="AY49:AZ49"/>
    <mergeCell ref="AS44:AT44"/>
    <mergeCell ref="AU44:AV44"/>
    <mergeCell ref="AW44:AX44"/>
    <mergeCell ref="AY44:AZ44"/>
    <mergeCell ref="AS45:AT45"/>
    <mergeCell ref="AU45:AV45"/>
    <mergeCell ref="AW45:AX45"/>
    <mergeCell ref="AY45:AZ45"/>
    <mergeCell ref="AS46:AT46"/>
    <mergeCell ref="AU46:AV46"/>
    <mergeCell ref="AW46:AX46"/>
    <mergeCell ref="AY46:AZ46"/>
    <mergeCell ref="AS53:AT53"/>
    <mergeCell ref="AU53:AV53"/>
    <mergeCell ref="AW53:AX53"/>
    <mergeCell ref="AY53:AZ53"/>
    <mergeCell ref="AS54:AT54"/>
    <mergeCell ref="AU54:AV54"/>
    <mergeCell ref="AW54:AX54"/>
    <mergeCell ref="AY54:AZ54"/>
    <mergeCell ref="AS55:AT55"/>
    <mergeCell ref="AU55:AV55"/>
    <mergeCell ref="AW55:AX55"/>
    <mergeCell ref="AY55:AZ55"/>
    <mergeCell ref="AS50:AT50"/>
    <mergeCell ref="AU50:AV50"/>
    <mergeCell ref="AW50:AX50"/>
    <mergeCell ref="AY50:AZ50"/>
    <mergeCell ref="AS51:AT51"/>
    <mergeCell ref="AU51:AV51"/>
    <mergeCell ref="AW51:AX51"/>
    <mergeCell ref="AY51:AZ51"/>
    <mergeCell ref="AS52:AT52"/>
    <mergeCell ref="AU52:AV52"/>
    <mergeCell ref="AW52:AX52"/>
    <mergeCell ref="AY52:AZ52"/>
    <mergeCell ref="BJ36:BK36"/>
    <mergeCell ref="BD37:BE37"/>
    <mergeCell ref="BF37:BG37"/>
    <mergeCell ref="BH37:BI37"/>
    <mergeCell ref="BJ37:BK37"/>
    <mergeCell ref="BD38:BE38"/>
    <mergeCell ref="BF38:BG38"/>
    <mergeCell ref="BH38:BI38"/>
    <mergeCell ref="BJ38:BK38"/>
    <mergeCell ref="AS56:AT56"/>
    <mergeCell ref="AU56:AV56"/>
    <mergeCell ref="AW56:AX56"/>
    <mergeCell ref="AY56:AZ56"/>
    <mergeCell ref="BB34:BB35"/>
    <mergeCell ref="BC34:BC35"/>
    <mergeCell ref="BD36:BE36"/>
    <mergeCell ref="BF36:BG36"/>
    <mergeCell ref="BH36:BI36"/>
    <mergeCell ref="BD39:BE39"/>
    <mergeCell ref="BF39:BG39"/>
    <mergeCell ref="BH39:BI39"/>
    <mergeCell ref="BD42:BE42"/>
    <mergeCell ref="BF42:BG42"/>
    <mergeCell ref="BH42:BI42"/>
    <mergeCell ref="BD45:BE45"/>
    <mergeCell ref="BF45:BG45"/>
    <mergeCell ref="BH45:BI45"/>
    <mergeCell ref="BD48:BE48"/>
    <mergeCell ref="BF48:BG48"/>
    <mergeCell ref="BH48:BI48"/>
    <mergeCell ref="BD51:BE51"/>
    <mergeCell ref="BF51:BG51"/>
    <mergeCell ref="BJ42:BK42"/>
    <mergeCell ref="BD43:BE43"/>
    <mergeCell ref="BF43:BG43"/>
    <mergeCell ref="BH43:BI43"/>
    <mergeCell ref="BJ43:BK43"/>
    <mergeCell ref="BD44:BE44"/>
    <mergeCell ref="BF44:BG44"/>
    <mergeCell ref="BH44:BI44"/>
    <mergeCell ref="BJ44:BK44"/>
    <mergeCell ref="BJ39:BK39"/>
    <mergeCell ref="BD40:BE40"/>
    <mergeCell ref="BF40:BG40"/>
    <mergeCell ref="BH40:BI40"/>
    <mergeCell ref="BJ40:BK40"/>
    <mergeCell ref="BD41:BE41"/>
    <mergeCell ref="BF41:BG41"/>
    <mergeCell ref="BH41:BI41"/>
    <mergeCell ref="BJ41:BK41"/>
    <mergeCell ref="BJ48:BK48"/>
    <mergeCell ref="BD49:BE49"/>
    <mergeCell ref="BF49:BG49"/>
    <mergeCell ref="BH49:BI49"/>
    <mergeCell ref="BJ49:BK49"/>
    <mergeCell ref="BD50:BE50"/>
    <mergeCell ref="BF50:BG50"/>
    <mergeCell ref="BH50:BI50"/>
    <mergeCell ref="BJ50:BK50"/>
    <mergeCell ref="BJ45:BK45"/>
    <mergeCell ref="BD46:BE46"/>
    <mergeCell ref="BF46:BG46"/>
    <mergeCell ref="BH46:BI46"/>
    <mergeCell ref="BJ46:BK46"/>
    <mergeCell ref="BD47:BE47"/>
    <mergeCell ref="BF47:BG47"/>
    <mergeCell ref="BH47:BI47"/>
    <mergeCell ref="BJ47:BK47"/>
    <mergeCell ref="BD54:BE54"/>
    <mergeCell ref="BF54:BG54"/>
    <mergeCell ref="BH54:BI54"/>
    <mergeCell ref="BJ54:BK54"/>
    <mergeCell ref="BD55:BE55"/>
    <mergeCell ref="BF55:BG55"/>
    <mergeCell ref="BH55:BI55"/>
    <mergeCell ref="BJ55:BK55"/>
    <mergeCell ref="BD56:BE56"/>
    <mergeCell ref="BF56:BG56"/>
    <mergeCell ref="BH56:BI56"/>
    <mergeCell ref="BJ56:BK56"/>
    <mergeCell ref="BJ51:BK51"/>
    <mergeCell ref="BD52:BE52"/>
    <mergeCell ref="BF52:BG52"/>
    <mergeCell ref="BH52:BI52"/>
    <mergeCell ref="BJ52:BK52"/>
    <mergeCell ref="BD53:BE53"/>
    <mergeCell ref="BF53:BG53"/>
    <mergeCell ref="BH53:BI53"/>
    <mergeCell ref="BJ53:BK53"/>
    <mergeCell ref="BH51:BI51"/>
  </mergeCells>
  <pageMargins left="0.25" right="0.25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Scoring</vt:lpstr>
      <vt:lpstr>Sorted by Score Scoring</vt:lpstr>
      <vt:lpstr>Qualified</vt:lpstr>
      <vt:lpstr>Groups</vt:lpstr>
      <vt:lpstr>Marker cards</vt:lpstr>
      <vt:lpstr>Sheet2</vt:lpstr>
    </vt:vector>
  </TitlesOfParts>
  <Company>GLSD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scott.reaugh</dc:creator>
  <cp:lastModifiedBy>Scott Reaugh</cp:lastModifiedBy>
  <cp:lastPrinted>2026-09-21T11:04:35Z</cp:lastPrinted>
  <dcterms:created xsi:type="dcterms:W3CDTF">2010-08-24T00:18:29Z</dcterms:created>
  <dcterms:modified xsi:type="dcterms:W3CDTF">2026-09-21T21:44:21Z</dcterms:modified>
</cp:coreProperties>
</file>